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ישירות אינפיטי 2024\"/>
    </mc:Choice>
  </mc:AlternateContent>
  <bookViews>
    <workbookView xWindow="120" yWindow="120" windowWidth="17040" windowHeight="10560"/>
  </bookViews>
  <sheets>
    <sheet name="נספח 1" sheetId="1" r:id="rId1"/>
    <sheet name="נספח 2" sheetId="19" r:id="rId2"/>
    <sheet name="נספח 3" sheetId="18" r:id="rId3"/>
    <sheet name="1078" sheetId="4" r:id="rId4"/>
    <sheet name="1536" sheetId="5" r:id="rId5"/>
    <sheet name="7232" sheetId="7" r:id="rId6"/>
    <sheet name="1209" sheetId="8" r:id="rId7"/>
    <sheet name="7233" sheetId="9" r:id="rId8"/>
    <sheet name="7231" sheetId="11" r:id="rId9"/>
    <sheet name="14919" sheetId="12" r:id="rId10"/>
    <sheet name="14331" sheetId="13" r:id="rId11"/>
    <sheet name="14332" sheetId="14" r:id="rId12"/>
    <sheet name="15396" sheetId="15" r:id="rId13"/>
    <sheet name="15423" sheetId="16" r:id="rId14"/>
  </sheets>
  <calcPr calcId="162913"/>
</workbook>
</file>

<file path=xl/calcChain.xml><?xml version="1.0" encoding="utf-8"?>
<calcChain xmlns="http://schemas.openxmlformats.org/spreadsheetml/2006/main">
  <c r="I52" i="19" l="1"/>
  <c r="I46" i="19"/>
  <c r="I38" i="19"/>
  <c r="I32" i="19"/>
  <c r="I28" i="19"/>
  <c r="I17" i="19"/>
  <c r="I54" i="19" l="1"/>
  <c r="B73" i="18" l="1"/>
  <c r="B67" i="18"/>
  <c r="B59" i="18"/>
  <c r="B51" i="18"/>
  <c r="B39" i="18"/>
  <c r="B32" i="18"/>
  <c r="B26" i="18"/>
  <c r="B20" i="18"/>
  <c r="B16" i="18"/>
  <c r="B75" i="18" l="1"/>
  <c r="I25" i="1"/>
  <c r="I57" i="1"/>
  <c r="I55" i="1"/>
  <c r="I53" i="1"/>
  <c r="I51" i="1"/>
  <c r="I49" i="1"/>
  <c r="I48" i="1"/>
  <c r="I47" i="1"/>
  <c r="I46" i="1"/>
  <c r="I45" i="1"/>
  <c r="I37" i="1"/>
  <c r="I35" i="1"/>
  <c r="I33" i="1"/>
  <c r="I23" i="1"/>
  <c r="I21" i="1"/>
  <c r="I18" i="1"/>
  <c r="I17" i="1"/>
  <c r="I13" i="1"/>
  <c r="I12" i="1"/>
  <c r="I33" i="4" l="1"/>
  <c r="I33" i="5"/>
  <c r="I33" i="7"/>
  <c r="I33" i="8"/>
  <c r="I33" i="9"/>
  <c r="I33" i="11"/>
  <c r="I34" i="12"/>
  <c r="I35" i="13"/>
  <c r="I35" i="14"/>
  <c r="I36" i="15"/>
  <c r="I36" i="16"/>
  <c r="I47" i="16" l="1"/>
  <c r="I62" i="16" s="1"/>
  <c r="I66" i="16" s="1"/>
  <c r="I23" i="16"/>
  <c r="I18" i="16"/>
  <c r="I14" i="16"/>
  <c r="I34" i="16" s="1"/>
  <c r="I47" i="15"/>
  <c r="I62" i="15" s="1"/>
  <c r="I66" i="15" s="1"/>
  <c r="I23" i="15"/>
  <c r="I18" i="15"/>
  <c r="I14" i="15"/>
  <c r="I34" i="15" s="1"/>
  <c r="I46" i="14"/>
  <c r="I61" i="14" s="1"/>
  <c r="I65" i="14" s="1"/>
  <c r="I22" i="14"/>
  <c r="I17" i="14"/>
  <c r="I13" i="14"/>
  <c r="I33" i="14" s="1"/>
  <c r="I46" i="13"/>
  <c r="I61" i="13" s="1"/>
  <c r="I65" i="13" s="1"/>
  <c r="I22" i="13"/>
  <c r="I17" i="13"/>
  <c r="I13" i="13"/>
  <c r="I45" i="12"/>
  <c r="I68" i="12" s="1"/>
  <c r="I21" i="12"/>
  <c r="I16" i="12"/>
  <c r="I12" i="12"/>
  <c r="I70" i="15" l="1"/>
  <c r="I60" i="12"/>
  <c r="I64" i="12" s="1"/>
  <c r="I32" i="12"/>
  <c r="I72" i="12" s="1"/>
  <c r="I73" i="12" s="1"/>
  <c r="I33" i="13"/>
  <c r="I73" i="13" s="1"/>
  <c r="I74" i="13" s="1"/>
  <c r="I69" i="14"/>
  <c r="I70" i="16"/>
  <c r="I74" i="16"/>
  <c r="I75" i="16" s="1"/>
  <c r="I42" i="16"/>
  <c r="I80" i="16" s="1"/>
  <c r="I42" i="15"/>
  <c r="I80" i="15" s="1"/>
  <c r="I74" i="15"/>
  <c r="I75" i="15" s="1"/>
  <c r="I73" i="14"/>
  <c r="I74" i="14" s="1"/>
  <c r="I41" i="14"/>
  <c r="I79" i="14" s="1"/>
  <c r="I69" i="13"/>
  <c r="I40" i="12" l="1"/>
  <c r="I78" i="12" s="1"/>
  <c r="I41" i="13"/>
  <c r="I79" i="13" s="1"/>
  <c r="I20" i="1" l="1"/>
  <c r="I44" i="1"/>
  <c r="I59" i="1" s="1"/>
  <c r="I15" i="1"/>
  <c r="I11" i="1"/>
  <c r="I44" i="4"/>
  <c r="I67" i="4" s="1"/>
  <c r="I20" i="4"/>
  <c r="I15" i="4"/>
  <c r="I11" i="4"/>
  <c r="I44" i="5"/>
  <c r="I59" i="5" s="1"/>
  <c r="I63" i="5" s="1"/>
  <c r="I20" i="5"/>
  <c r="I15" i="5"/>
  <c r="I11" i="5"/>
  <c r="I44" i="7"/>
  <c r="I59" i="7" s="1"/>
  <c r="I63" i="7" s="1"/>
  <c r="I20" i="7"/>
  <c r="I15" i="7"/>
  <c r="I11" i="7"/>
  <c r="I31" i="4" l="1"/>
  <c r="I67" i="7"/>
  <c r="I31" i="7"/>
  <c r="I71" i="7" s="1"/>
  <c r="I72" i="7" s="1"/>
  <c r="I59" i="4"/>
  <c r="I63" i="4" s="1"/>
  <c r="I67" i="5"/>
  <c r="I31" i="5"/>
  <c r="I71" i="5" s="1"/>
  <c r="I72" i="5" s="1"/>
  <c r="I31" i="1"/>
  <c r="I71" i="1" s="1"/>
  <c r="I72" i="1" s="1"/>
  <c r="I67" i="1"/>
  <c r="I71" i="4"/>
  <c r="I72" i="4" s="1"/>
  <c r="I39" i="4"/>
  <c r="I77" i="4" s="1"/>
  <c r="I39" i="7"/>
  <c r="I77" i="7" s="1"/>
  <c r="I44" i="8"/>
  <c r="I67" i="8" s="1"/>
  <c r="I20" i="8"/>
  <c r="I15" i="8"/>
  <c r="I11" i="8"/>
  <c r="I39" i="5" l="1"/>
  <c r="I77" i="5" s="1"/>
  <c r="I31" i="8"/>
  <c r="I39" i="1"/>
  <c r="I77" i="1" s="1"/>
  <c r="I59" i="8"/>
  <c r="I63" i="8" s="1"/>
  <c r="I71" i="8"/>
  <c r="I72" i="8" s="1"/>
  <c r="I39" i="8"/>
  <c r="I77" i="8" s="1"/>
  <c r="I44" i="9"/>
  <c r="I59" i="9" s="1"/>
  <c r="I63" i="9" s="1"/>
  <c r="I20" i="9"/>
  <c r="I15" i="9"/>
  <c r="I11" i="9"/>
  <c r="I44" i="11"/>
  <c r="I67" i="11" s="1"/>
  <c r="I20" i="11"/>
  <c r="I15" i="11"/>
  <c r="I11" i="11"/>
  <c r="I31" i="11" l="1"/>
  <c r="I71" i="11" s="1"/>
  <c r="I72" i="11" s="1"/>
  <c r="I31" i="9"/>
  <c r="I39" i="9" s="1"/>
  <c r="I77" i="9" s="1"/>
  <c r="I67" i="9"/>
  <c r="I59" i="11"/>
  <c r="I63" i="11" s="1"/>
  <c r="I71" i="9" l="1"/>
  <c r="I72" i="9" s="1"/>
  <c r="I39" i="11"/>
  <c r="I77" i="11" s="1"/>
</calcChain>
</file>

<file path=xl/sharedStrings.xml><?xml version="1.0" encoding="utf-8"?>
<sst xmlns="http://schemas.openxmlformats.org/spreadsheetml/2006/main" count="827" uniqueCount="136">
  <si>
    <t>דיווח לציבור על הוצאות ישירות המנוכות מחשבונות החוסכים</t>
  </si>
  <si>
    <t>שם החברה המנהלת: אינפיניטי</t>
  </si>
  <si>
    <t>שם הקופה המדווחת: אינפנטי גמל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</si>
  <si>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</si>
  <si>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</si>
  <si>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</si>
  <si>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</si>
  <si>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</si>
  <si>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</si>
  <si>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</si>
  <si>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</si>
  <si>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</si>
  <si>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ברוקראז- עמלות קנייה ומכירה בגין ביצוע עסקאות בניירות ערך סחירים</t>
  </si>
  <si>
    <t>צדדים קשורים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</si>
  <si>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</si>
  <si>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</si>
  <si>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</si>
  <si>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</si>
  <si>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</si>
  <si>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</si>
  <si>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</si>
  <si>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</si>
  <si>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</si>
  <si>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</si>
  <si>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</si>
  <si>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</si>
  <si>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</si>
  <si>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</si>
  <si>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</si>
  <si>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</si>
  <si>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</si>
  <si>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</si>
  <si>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</si>
  <si>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</si>
  <si>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</si>
  <si>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</si>
  <si>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</si>
  <si>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</si>
  <si>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הוספה</t>
  </si>
  <si>
    <t xml:space="preserve">שם הקופה המדווחת: אינפיניטי גמל מניות בחו"ל 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</si>
  <si>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</si>
  <si>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</si>
  <si>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</si>
  <si>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</si>
  <si>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</si>
  <si>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</si>
  <si>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</si>
  <si>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</si>
  <si>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</si>
  <si>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</si>
  <si>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</si>
  <si>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</si>
  <si>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</si>
  <si>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</si>
  <si>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</si>
  <si>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</si>
  <si>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</si>
  <si>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</si>
  <si>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</si>
  <si>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</si>
  <si>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</si>
  <si>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</si>
  <si>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</si>
  <si>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</si>
  <si>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</si>
  <si>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</si>
  <si>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</si>
  <si>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</si>
  <si>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</si>
  <si>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</si>
  <si>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</si>
  <si>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</si>
  <si>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</si>
  <si>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</si>
  <si>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</si>
  <si>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</si>
  <si>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</si>
  <si>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</si>
  <si>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</si>
  <si>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</si>
  <si>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</si>
  <si>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</si>
  <si>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מיסים החלים על הנכסים ,ההכנסות והעסקאות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</si>
  <si>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</si>
  <si>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</si>
  <si>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</si>
  <si>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</si>
  <si>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</si>
  <si>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</si>
  <si>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</si>
  <si>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</si>
  <si>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</si>
  <si>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</si>
  <si>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</si>
  <si>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</si>
  <si>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</si>
  <si>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</si>
  <si>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</si>
  <si>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</si>
  <si>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</si>
  <si>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</si>
  <si>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</si>
  <si>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</si>
  <si>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שם הקופה המדווחת: אינפיניטי גמל עוקב מדדים SP500</t>
  </si>
  <si>
    <t>שם הקופה המדווחת: אינפיניטי גמל משולב סחיר</t>
  </si>
  <si>
    <t>שם הקופה המדווחת: אינפיניטי גמל עוקב מדדים</t>
  </si>
  <si>
    <t>שם הקופה המדווחת: אינפיניטי גמל הלכה</t>
  </si>
  <si>
    <t>שם הקופה המדווחת: אינפיניטי גמל עוקב מדדי מניות</t>
  </si>
  <si>
    <t>נספח 1 - סך התשלומים ששולמו בגין כל סוג של הוצאה ישירה לשנה המסתיימת ביום: 31/12/2024</t>
  </si>
  <si>
    <t>שהסתיימה 2024</t>
  </si>
  <si>
    <t>הכספים שהסתיימה 2023 או לתקופה אחרת לפי העניין</t>
  </si>
  <si>
    <t>נספח 3 - פירוט עמלות ניהול חיצוני לשנה המסתיימת ביום: 31/12/2024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</si>
  <si>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</si>
  <si>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</si>
  <si>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סך תשלומים בגין השקעה בקרנות סל כאשר 75% לפחות מנכסי</t>
  </si>
  <si>
    <t>INDUSTRIAL SELE</t>
  </si>
  <si>
    <t>VANGUARD S 50</t>
  </si>
  <si>
    <t>REAL ESTATE SEL</t>
  </si>
  <si>
    <t>ISHS PHLX SOX S</t>
  </si>
  <si>
    <t>INVESCO EX SOLA</t>
  </si>
  <si>
    <t>SPDR S AEROSP</t>
  </si>
  <si>
    <t>INVESCO QQQ TRU</t>
  </si>
  <si>
    <t>SECTOR ENERGY</t>
  </si>
  <si>
    <t>אחרים</t>
  </si>
  <si>
    <t xml:space="preserve">שם הקופה המדווחת: אינפינטי גמל </t>
  </si>
  <si>
    <t>(34) אחרים</t>
  </si>
  <si>
    <t>סך הכל עמלות והוצאות שאינו ניהול חיצוני</t>
  </si>
  <si>
    <t xml:space="preserve">שם החברה המנהלת:אינפינטי </t>
  </si>
  <si>
    <t>נספח 2 - פרוט עמלות והוצאות לשנה המסתיימת ביום: 31/12/2024</t>
  </si>
  <si>
    <t xml:space="preserve">ח. סך תשלומים בגין השקעה בקרנות נאמנות כאשר 75 אחוזים לפחות מנכסי הקרן </t>
  </si>
  <si>
    <t>שם הקופה המדווחת: אינפיניטי גמל אג"ח</t>
  </si>
  <si>
    <t>שם הקופה המדווחת: אינפיניטי גמל מסלול לבני 50 עד 60</t>
  </si>
  <si>
    <t>שם הקופה המדווחת: אינפיניטי גמל אג"ח ממשלתי</t>
  </si>
  <si>
    <t>שם הקופה המדווחת: אינפיניטי גמל מסלול לבני 60 ומעלה</t>
  </si>
  <si>
    <t>שם הקופה המדווחת: אינפיניטי גמל מסלול לבני 50 ומטה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</si>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</sst>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000"/>
    <numFmt numFmtId="166" formatCode="0.000%"/>
    <numFmt numFmtId="167" formatCode="0.0000%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4" fontId="1" fillId="2" borderId="2" xfId="1" applyNumberFormat="1" applyFont="1" applyFill="1" applyBorder="1"/>
    <xf numFmtId="164" fontId="0" fillId="0" borderId="2" xfId="0" applyNumberFormat="1" applyBorder="1"/>
    <xf numFmtId="164" fontId="2" fillId="2" borderId="2" xfId="0" applyNumberFormat="1" applyFont="1" applyFill="1" applyBorder="1"/>
    <xf numFmtId="10" fontId="1" fillId="2" borderId="6" xfId="1" applyNumberFormat="1" applyFont="1" applyFill="1" applyBorder="1"/>
    <xf numFmtId="10" fontId="1" fillId="2" borderId="3" xfId="1" applyNumberFormat="1" applyFont="1" applyFill="1" applyBorder="1"/>
    <xf numFmtId="10" fontId="1" fillId="2" borderId="2" xfId="1" applyNumberFormat="1" applyFont="1" applyFill="1" applyBorder="1"/>
    <xf numFmtId="166" fontId="1" fillId="2" borderId="2" xfId="1" applyNumberFormat="1" applyFont="1" applyFill="1" applyBorder="1"/>
    <xf numFmtId="166" fontId="1" fillId="2" borderId="1" xfId="1" applyNumberFormat="1" applyFont="1" applyFill="1" applyBorder="1"/>
    <xf numFmtId="10" fontId="1" fillId="2" borderId="1" xfId="1" applyNumberFormat="1" applyFont="1" applyFill="1" applyBorder="1"/>
    <xf numFmtId="167" fontId="1" fillId="2" borderId="2" xfId="1" applyNumberFormat="1" applyFont="1" applyFill="1" applyBorder="1"/>
    <xf numFmtId="0" fontId="0" fillId="0" borderId="0" xfId="0"/>
    <xf numFmtId="0" fontId="1" fillId="2" borderId="10" xfId="0" applyFont="1" applyFill="1" applyBorder="1" applyAlignment="1">
      <alignment horizontal="right" readingOrder="2"/>
    </xf>
    <xf numFmtId="0" fontId="2" fillId="2" borderId="10" xfId="0" applyFon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4" fontId="1" fillId="2" borderId="1" xfId="0" applyNumberFormat="1" applyFont="1" applyFill="1" applyBorder="1"/>
    <xf numFmtId="4" fontId="0" fillId="0" borderId="0" xfId="0" applyNumberFormat="1"/>
    <xf numFmtId="164" fontId="1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1" fillId="2" borderId="6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0" fillId="0" borderId="2" xfId="0" applyBorder="1"/>
    <xf numFmtId="0" fontId="0" fillId="0" borderId="0" xfId="0"/>
    <xf numFmtId="164" fontId="0" fillId="0" borderId="1" xfId="0" applyNumberFormat="1" applyBorder="1" applyAlignment="1"/>
    <xf numFmtId="4" fontId="0" fillId="0" borderId="1" xfId="0" applyNumberFormat="1" applyBorder="1"/>
    <xf numFmtId="0" fontId="2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0" borderId="10" xfId="0" applyBorder="1"/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1" fillId="2" borderId="3" xfId="0" applyFont="1" applyFill="1" applyBorder="1" applyAlignment="1">
      <alignment horizontal="right" readingOrder="2"/>
    </xf>
    <xf numFmtId="0" fontId="0" fillId="0" borderId="3" xfId="0" applyBorder="1"/>
    <xf numFmtId="0" fontId="1" fillId="2" borderId="8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1" fillId="0" borderId="7" xfId="0" applyFont="1" applyBorder="1"/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0" fillId="0" borderId="0" xfId="0" applyBorder="1"/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2" fillId="2" borderId="7" xfId="0" applyFont="1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2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right" readingOrder="2"/>
    </xf>
    <xf numFmtId="0" fontId="1" fillId="0" borderId="3" xfId="0" applyFont="1" applyBorder="1"/>
    <xf numFmtId="0" fontId="1" fillId="0" borderId="4" xfId="0" applyFont="1" applyBorder="1"/>
    <xf numFmtId="0" fontId="0" fillId="0" borderId="7" xfId="0" applyBorder="1"/>
    <xf numFmtId="0" fontId="2" fillId="2" borderId="3" xfId="0" applyFont="1" applyFill="1" applyBorder="1" applyAlignment="1">
      <alignment horizontal="right" readingOrder="2"/>
    </xf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rightToLeft="1" tabSelected="1" topLeftCell="A43" workbookViewId="0">
      <selection activeCell="K59" sqref="K59"/>
    </sheetView>
  </sheetViews>
  <sheetFormatPr defaultColWidth="9.140625" defaultRowHeight="12.75" x14ac:dyDescent="0.2"/>
  <cols>
    <col min="9" max="9" width="20.7109375" customWidth="1"/>
    <col min="10" max="10" width="9.140625" style="8"/>
    <col min="11" max="11" width="11.140625" bestFit="1" customWidth="1"/>
    <col min="12" max="12" width="17.42578125" bestFit="1" customWidth="1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x14ac:dyDescent="0.2">
      <c r="A7" s="85" t="s">
        <v>2</v>
      </c>
      <c r="B7" s="84"/>
      <c r="C7" s="84"/>
      <c r="D7" s="84"/>
      <c r="E7" s="84"/>
      <c r="F7" s="84"/>
      <c r="G7" s="84"/>
      <c r="H7" s="84"/>
      <c r="I7" s="84"/>
    </row>
    <row r="8" spans="1:10" x14ac:dyDescent="0.2">
      <c r="A8" s="85"/>
      <c r="B8" s="84"/>
      <c r="C8" s="84"/>
      <c r="D8" s="84"/>
      <c r="E8" s="84"/>
      <c r="F8" s="84"/>
      <c r="G8" s="84"/>
      <c r="H8" s="84"/>
      <c r="I8" s="84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274.77600000000001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f>'15423'!I15+'15396'!I15+'14332'!I14+'14331'!I14+'14919'!I13+'7231'!I12+'7233'!I12+'1209'!I12+'7232'!I12+'1536'!I12+'1078'!I12</f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f>'15423'!I16+'15396'!I16+'14332'!I15+'14331'!I15+'14919'!I14+'7231'!I13+'7233'!I13+'1209'!I13+'7232'!I13+'1536'!I13+'1078'!I13</f>
        <v>274.77600000000001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17.874000000000002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4">
        <f>'15423'!I20+'15396'!I20+'14332'!I19+'14331'!I19+'14919'!I18+'7231'!I17+'7233'!I17+'1209'!I17+'7232'!I17+'1536'!I17+'1078'!I17</f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f>'15423'!I21+'15396'!I21+'14332'!I20+'14331'!I20+'14919'!I19+'7231'!I18+'7233'!I18+'1209'!I18+'7232'!I18+'1536'!I18+'1078'!I18</f>
        <v>17.874000000000002</v>
      </c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4">
        <f>'15423'!I24+'15396'!I24+'14332'!I23+'14331'!I23+'14919'!I22+'7231'!I21+'7233'!I21+'1209'!I21+'7232'!I21+'1536'!I21+'1078'!I21</f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f>'15423'!I26+'15396'!I26+'14332'!I25+'14331'!I25+'14919'!I24+'7231'!I23+'7233'!I23+'1209'!I23+'7232'!I23+'1536'!I23+'1078'!I23</f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4">
        <f>'15423'!I28+'15396'!I28+'14332'!I27+'14331'!I27+'14919'!I26+'7231'!I25+'7233'!I25+'1209'!I25+'7232'!I25+'1536'!I25+'1078'!I25</f>
        <v>67.928000000000011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360.57800000000003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2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'15423'!I36+'15396'!I36+'14332'!I35+'14331'!I35+'14919'!I34+'7231'!I33+'7233'!I33+'1209'!I33+'7232'!I33+'1536'!I33+'1078'!I33</f>
        <v>669437.74450000003</v>
      </c>
    </row>
    <row r="34" spans="1:12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2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5">
        <f>'15423'!I38+'15396'!I38+'14332'!I37+'14331'!I37+'14919'!I36+'7231'!I35+'7233'!I35+'1209'!I35+'7232'!I35+'1536'!I35+'1078'!I35</f>
        <v>844939.89599999995</v>
      </c>
    </row>
    <row r="36" spans="1:12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2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5">
        <f>'15423'!I40+'15396'!I40+'14332'!I39+'14331'!I39+'14919'!I38+'7231'!I37+'7233'!I37+'1209'!I37+'7232'!I37+'1536'!I37+'1078'!I37</f>
        <v>493935.59299999999</v>
      </c>
    </row>
    <row r="38" spans="1:12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2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5.3862812929574813E-4</v>
      </c>
      <c r="J39" s="10"/>
    </row>
    <row r="40" spans="1:12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2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  <c r="K41" s="6"/>
      <c r="L41" s="7"/>
    </row>
    <row r="42" spans="1:12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2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2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68.114500000000007</v>
      </c>
      <c r="K44" s="28"/>
    </row>
    <row r="45" spans="1:12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4">
        <f>'15423'!I48+'15396'!I48+'14332'!I47+'14331'!I47+'14919'!I46+'7231'!I45+'7233'!I45+'1209'!I45+'7232'!I45+'1536'!I45+'1078'!I45</f>
        <v>0</v>
      </c>
    </row>
    <row r="46" spans="1:12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f>'15423'!I49+'15396'!I49+'14332'!I48+'14331'!I48+'14919'!I47+'7231'!I46+'7233'!I46+'1209'!I46+'7232'!I46+'1536'!I46+'1078'!I46</f>
        <v>0</v>
      </c>
    </row>
    <row r="47" spans="1:12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f>'15423'!I50+'15396'!I50+'14332'!I49+'14331'!I49+'14919'!I48+'7231'!I47+'7233'!I47+'1209'!I47+'7232'!I47+'1536'!I47+'1078'!I47</f>
        <v>0</v>
      </c>
    </row>
    <row r="48" spans="1:12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f>'15423'!I51+'15396'!I51+'14332'!I50+'14331'!I50+'14919'!I49+'7231'!I48+'7233'!I48+'1209'!I48+'7232'!I48+'1536'!I48+'1078'!I48</f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4">
        <f>'15423'!I52+'15396'!I52+'14332'!I51+'14331'!I51+'14919'!I50+'7231'!I49+'7233'!I49+'1209'!I49+'7232'!I49+'1536'!I49+'1078'!I49</f>
        <v>50.076500000000003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4">
        <f>'15423'!I54+'15396'!I54+'14332'!I53+'14331'!I53+'14919'!I52+'7231'!I51+'7233'!I51+'1209'!I51+'7232'!I51+'1536'!I51+'1078'!I51</f>
        <v>18.038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4">
        <f>'15423'!I56+'15396'!I56+'14332'!I55+'14331'!I55+'14919'!I54+'7231'!I53+'7233'!I53+'1209'!I53+'7232'!I53+'1536'!I53+'1078'!I53</f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4">
        <f>'15423'!I58+'15396'!I58+'14332'!I57+'14331'!I57+'14919'!I56+'7231'!I55+'7233'!I55+'1209'!I55+'7232'!I55+'1536'!I55+'1078'!I55</f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f>'15423'!I60+'15396'!I60+'14332'!I59+'14331'!I59+'14919'!I58+'7231'!I57+'7233'!I57+'1209'!I57+'7232'!I57+'1536'!I57+'1078'!I57</f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1.3790158264622167E-4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/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/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11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11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11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23">
        <f>(I44-I66)/I37</f>
        <v>1.3790158264622167E-4</v>
      </c>
    </row>
    <row r="68" spans="1:11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11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11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11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428.69250000000005</v>
      </c>
      <c r="K71" s="6"/>
    </row>
    <row r="72" spans="1:11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6">
        <f>I71/I33</f>
        <v>6.4037694844975993E-4</v>
      </c>
    </row>
    <row r="73" spans="1:11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11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11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/>
    </row>
    <row r="76" spans="1:11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11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5.3862812929574813E-4</v>
      </c>
    </row>
  </sheetData>
  <mergeCells count="77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7:H77"/>
    <mergeCell ref="A72:H72"/>
    <mergeCell ref="A73:H73"/>
    <mergeCell ref="A74:H74"/>
    <mergeCell ref="A75:H75"/>
    <mergeCell ref="A76:H76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rightToLeft="1" topLeftCell="A43" workbookViewId="0">
      <selection activeCell="A77" sqref="A77:H77"/>
    </sheetView>
  </sheetViews>
  <sheetFormatPr defaultRowHeight="12.75" x14ac:dyDescent="0.2"/>
  <cols>
    <col min="9" max="9" width="10.140625" bestFit="1" customWidth="1"/>
  </cols>
  <sheetData>
    <row r="2" spans="1:9" x14ac:dyDescent="0.2">
      <c r="A2" s="83" t="s">
        <v>0</v>
      </c>
      <c r="B2" s="84"/>
      <c r="C2" s="84"/>
      <c r="D2" s="84"/>
      <c r="E2" s="84"/>
      <c r="F2" s="84"/>
      <c r="G2" s="84"/>
      <c r="H2" s="84"/>
      <c r="I2" s="84"/>
    </row>
    <row r="3" spans="1:9" x14ac:dyDescent="0.2">
      <c r="A3" s="85"/>
      <c r="B3" s="84"/>
      <c r="C3" s="84"/>
      <c r="D3" s="84"/>
      <c r="E3" s="84"/>
      <c r="F3" s="84"/>
      <c r="G3" s="84"/>
      <c r="H3" s="84"/>
      <c r="I3" s="84"/>
    </row>
    <row r="4" spans="1:9" x14ac:dyDescent="0.2">
      <c r="A4" s="83" t="s">
        <v>108</v>
      </c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5"/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5" t="s">
        <v>1</v>
      </c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85"/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96" t="s">
        <v>103</v>
      </c>
      <c r="B8" s="97"/>
      <c r="C8" s="97"/>
      <c r="D8" s="97"/>
      <c r="E8" s="97"/>
      <c r="F8" s="97"/>
      <c r="G8" s="97"/>
      <c r="H8" s="97"/>
      <c r="I8" s="97"/>
    </row>
    <row r="9" spans="1:9" x14ac:dyDescent="0.2">
      <c r="A9" s="98"/>
      <c r="B9" s="99"/>
      <c r="C9" s="99"/>
      <c r="D9" s="99"/>
      <c r="E9" s="99"/>
      <c r="F9" s="99"/>
      <c r="G9" s="99"/>
      <c r="H9" s="99"/>
      <c r="I9" s="99"/>
    </row>
    <row r="10" spans="1:9" x14ac:dyDescent="0.2">
      <c r="A10" s="54"/>
      <c r="B10" s="53"/>
      <c r="C10" s="53"/>
      <c r="D10" s="53"/>
      <c r="E10" s="53"/>
      <c r="F10" s="53"/>
      <c r="G10" s="53"/>
      <c r="H10" s="53"/>
      <c r="I10" s="1" t="s">
        <v>3</v>
      </c>
    </row>
    <row r="11" spans="1:9" x14ac:dyDescent="0.2">
      <c r="A11" s="55" t="s">
        <v>40</v>
      </c>
      <c r="B11" s="56"/>
      <c r="C11" s="56"/>
      <c r="D11" s="56"/>
      <c r="E11" s="56"/>
      <c r="F11" s="56"/>
      <c r="G11" s="56"/>
      <c r="H11" s="56"/>
      <c r="I11" s="1"/>
    </row>
    <row r="12" spans="1:9" x14ac:dyDescent="0.2">
      <c r="A12" s="55" t="s">
        <v>41</v>
      </c>
      <c r="B12" s="53"/>
      <c r="C12" s="53"/>
      <c r="D12" s="53"/>
      <c r="E12" s="53"/>
      <c r="F12" s="53"/>
      <c r="G12" s="53"/>
      <c r="H12" s="53"/>
      <c r="I12" s="5">
        <f>I13+I14</f>
        <v>16.350000000000001</v>
      </c>
    </row>
    <row r="13" spans="1:9" x14ac:dyDescent="0.2">
      <c r="A13" s="54" t="s">
        <v>4</v>
      </c>
      <c r="B13" s="53"/>
      <c r="C13" s="53"/>
      <c r="D13" s="53"/>
      <c r="E13" s="53"/>
      <c r="F13" s="53"/>
      <c r="G13" s="53"/>
      <c r="H13" s="53"/>
      <c r="I13" s="4">
        <v>0</v>
      </c>
    </row>
    <row r="14" spans="1:9" x14ac:dyDescent="0.2">
      <c r="A14" s="54" t="s">
        <v>5</v>
      </c>
      <c r="B14" s="53"/>
      <c r="C14" s="53"/>
      <c r="D14" s="53"/>
      <c r="E14" s="53"/>
      <c r="F14" s="53"/>
      <c r="G14" s="53"/>
      <c r="H14" s="53"/>
      <c r="I14" s="4">
        <v>16.350000000000001</v>
      </c>
    </row>
    <row r="15" spans="1:9" x14ac:dyDescent="0.2">
      <c r="A15" s="86"/>
      <c r="B15" s="79"/>
      <c r="C15" s="79"/>
      <c r="D15" s="79"/>
      <c r="E15" s="79"/>
      <c r="F15" s="79"/>
      <c r="G15" s="79"/>
      <c r="H15" s="79"/>
      <c r="I15" s="4"/>
    </row>
    <row r="16" spans="1:9" x14ac:dyDescent="0.2">
      <c r="A16" s="68" t="s">
        <v>42</v>
      </c>
      <c r="B16" s="73"/>
      <c r="C16" s="73"/>
      <c r="D16" s="73"/>
      <c r="E16" s="73"/>
      <c r="F16" s="73"/>
      <c r="G16" s="73"/>
      <c r="H16" s="73"/>
      <c r="I16" s="14">
        <f>I18+I19</f>
        <v>0.20200000000000001</v>
      </c>
    </row>
    <row r="17" spans="1:9" x14ac:dyDescent="0.2">
      <c r="A17" s="65" t="s">
        <v>43</v>
      </c>
      <c r="B17" s="87"/>
      <c r="C17" s="87"/>
      <c r="D17" s="87"/>
      <c r="E17" s="87"/>
      <c r="F17" s="87"/>
      <c r="G17" s="87"/>
      <c r="H17" s="88"/>
      <c r="I17" s="15"/>
    </row>
    <row r="18" spans="1:9" x14ac:dyDescent="0.2">
      <c r="A18" s="54" t="s">
        <v>6</v>
      </c>
      <c r="B18" s="53"/>
      <c r="C18" s="53"/>
      <c r="D18" s="53"/>
      <c r="E18" s="53"/>
      <c r="F18" s="53"/>
      <c r="G18" s="53"/>
      <c r="H18" s="53"/>
      <c r="I18" s="16">
        <v>0</v>
      </c>
    </row>
    <row r="19" spans="1:9" x14ac:dyDescent="0.2">
      <c r="A19" s="54" t="s">
        <v>7</v>
      </c>
      <c r="B19" s="53"/>
      <c r="C19" s="53"/>
      <c r="D19" s="53"/>
      <c r="E19" s="53"/>
      <c r="F19" s="53"/>
      <c r="G19" s="53"/>
      <c r="H19" s="53"/>
      <c r="I19" s="4">
        <v>0.20200000000000001</v>
      </c>
    </row>
    <row r="20" spans="1:9" x14ac:dyDescent="0.2">
      <c r="A20" s="54"/>
      <c r="B20" s="53"/>
      <c r="C20" s="53"/>
      <c r="D20" s="53"/>
      <c r="E20" s="53"/>
      <c r="F20" s="53"/>
      <c r="G20" s="53"/>
      <c r="H20" s="53"/>
      <c r="I20" s="4"/>
    </row>
    <row r="21" spans="1:9" x14ac:dyDescent="0.2">
      <c r="A21" s="55" t="s">
        <v>44</v>
      </c>
      <c r="B21" s="53"/>
      <c r="C21" s="53"/>
      <c r="D21" s="53"/>
      <c r="E21" s="53"/>
      <c r="F21" s="53"/>
      <c r="G21" s="53"/>
      <c r="H21" s="53"/>
      <c r="I21" s="14">
        <f>I22+I24</f>
        <v>0</v>
      </c>
    </row>
    <row r="22" spans="1:9" x14ac:dyDescent="0.2">
      <c r="A22" s="78" t="s">
        <v>45</v>
      </c>
      <c r="B22" s="79"/>
      <c r="C22" s="79"/>
      <c r="D22" s="79"/>
      <c r="E22" s="79"/>
      <c r="F22" s="79"/>
      <c r="G22" s="79"/>
      <c r="H22" s="80"/>
      <c r="I22" s="17">
        <v>0</v>
      </c>
    </row>
    <row r="23" spans="1:9" x14ac:dyDescent="0.2">
      <c r="A23" s="76" t="s">
        <v>46</v>
      </c>
      <c r="B23" s="89"/>
      <c r="C23" s="89"/>
      <c r="D23" s="89"/>
      <c r="E23" s="89"/>
      <c r="F23" s="89"/>
      <c r="G23" s="89"/>
      <c r="H23" s="89"/>
      <c r="I23" s="16"/>
    </row>
    <row r="24" spans="1:9" x14ac:dyDescent="0.2">
      <c r="A24" s="90" t="s">
        <v>47</v>
      </c>
      <c r="B24" s="66"/>
      <c r="C24" s="66"/>
      <c r="D24" s="66"/>
      <c r="E24" s="66"/>
      <c r="F24" s="66"/>
      <c r="G24" s="66"/>
      <c r="H24" s="66"/>
      <c r="I24" s="4">
        <v>0</v>
      </c>
    </row>
    <row r="25" spans="1:9" x14ac:dyDescent="0.2">
      <c r="A25" s="54"/>
      <c r="B25" s="53"/>
      <c r="C25" s="53"/>
      <c r="D25" s="53"/>
      <c r="E25" s="53"/>
      <c r="F25" s="53"/>
      <c r="G25" s="53"/>
      <c r="H25" s="53"/>
      <c r="I25" s="4"/>
    </row>
    <row r="26" spans="1:9" x14ac:dyDescent="0.2">
      <c r="A26" s="55" t="s">
        <v>48</v>
      </c>
      <c r="B26" s="53"/>
      <c r="C26" s="53"/>
      <c r="D26" s="53"/>
      <c r="E26" s="53"/>
      <c r="F26" s="53"/>
      <c r="G26" s="53"/>
      <c r="H26" s="53"/>
      <c r="I26" s="5"/>
    </row>
    <row r="27" spans="1:9" x14ac:dyDescent="0.2">
      <c r="A27" s="54"/>
      <c r="B27" s="53"/>
      <c r="C27" s="53"/>
      <c r="D27" s="53"/>
      <c r="E27" s="53"/>
      <c r="F27" s="53"/>
      <c r="G27" s="53"/>
      <c r="H27" s="53"/>
      <c r="I27" s="5"/>
    </row>
    <row r="28" spans="1:9" x14ac:dyDescent="0.2">
      <c r="A28" s="55" t="s">
        <v>49</v>
      </c>
      <c r="B28" s="56"/>
      <c r="C28" s="56"/>
      <c r="D28" s="56"/>
      <c r="E28" s="56"/>
      <c r="F28" s="56"/>
      <c r="G28" s="56"/>
      <c r="H28" s="56"/>
      <c r="I28" s="5"/>
    </row>
    <row r="29" spans="1:9" x14ac:dyDescent="0.2">
      <c r="A29" s="54"/>
      <c r="B29" s="53"/>
      <c r="C29" s="53"/>
      <c r="D29" s="53"/>
      <c r="E29" s="53"/>
      <c r="F29" s="53"/>
      <c r="G29" s="53"/>
      <c r="H29" s="53"/>
      <c r="I29" s="5"/>
    </row>
    <row r="30" spans="1:9" x14ac:dyDescent="0.2">
      <c r="A30" s="55" t="s">
        <v>50</v>
      </c>
      <c r="B30" s="56"/>
      <c r="C30" s="56"/>
      <c r="D30" s="56"/>
      <c r="E30" s="56"/>
      <c r="F30" s="56"/>
      <c r="G30" s="56"/>
      <c r="H30" s="56"/>
      <c r="I30" s="5"/>
    </row>
    <row r="31" spans="1:9" x14ac:dyDescent="0.2">
      <c r="A31" s="54"/>
      <c r="B31" s="53"/>
      <c r="C31" s="53"/>
      <c r="D31" s="53"/>
      <c r="E31" s="53"/>
      <c r="F31" s="53"/>
      <c r="G31" s="53"/>
      <c r="H31" s="53"/>
      <c r="I31" s="5"/>
    </row>
    <row r="32" spans="1:9" x14ac:dyDescent="0.2">
      <c r="A32" s="55" t="s">
        <v>51</v>
      </c>
      <c r="B32" s="56"/>
      <c r="C32" s="56"/>
      <c r="D32" s="56"/>
      <c r="E32" s="56"/>
      <c r="F32" s="56"/>
      <c r="G32" s="56"/>
      <c r="H32" s="56"/>
      <c r="I32" s="5">
        <f>I12+I16+I21+I26+I28+I30</f>
        <v>16.552000000000003</v>
      </c>
    </row>
    <row r="33" spans="1:9" x14ac:dyDescent="0.2">
      <c r="A33" s="54"/>
      <c r="B33" s="53"/>
      <c r="C33" s="53"/>
      <c r="D33" s="53"/>
      <c r="E33" s="53"/>
      <c r="F33" s="53"/>
      <c r="G33" s="53"/>
      <c r="H33" s="53"/>
      <c r="I33" s="5"/>
    </row>
    <row r="34" spans="1:9" x14ac:dyDescent="0.2">
      <c r="A34" s="55" t="s">
        <v>52</v>
      </c>
      <c r="B34" s="56"/>
      <c r="C34" s="56"/>
      <c r="D34" s="56"/>
      <c r="E34" s="56"/>
      <c r="F34" s="56"/>
      <c r="G34" s="56"/>
      <c r="H34" s="56"/>
      <c r="I34" s="5">
        <f>(I38+I36)/2</f>
        <v>10038.980000000001</v>
      </c>
    </row>
    <row r="35" spans="1:9" x14ac:dyDescent="0.2">
      <c r="A35" s="54"/>
      <c r="B35" s="53"/>
      <c r="C35" s="53"/>
      <c r="D35" s="53"/>
      <c r="E35" s="53"/>
      <c r="F35" s="53"/>
      <c r="G35" s="53"/>
      <c r="H35" s="53"/>
      <c r="I35" s="5"/>
    </row>
    <row r="36" spans="1:9" x14ac:dyDescent="0.2">
      <c r="A36" s="78" t="s">
        <v>53</v>
      </c>
      <c r="B36" s="79"/>
      <c r="C36" s="79"/>
      <c r="D36" s="79"/>
      <c r="E36" s="79"/>
      <c r="F36" s="79"/>
      <c r="G36" s="79"/>
      <c r="H36" s="79"/>
      <c r="I36" s="14">
        <v>18096.97</v>
      </c>
    </row>
    <row r="37" spans="1:9" x14ac:dyDescent="0.2">
      <c r="A37" s="77" t="s">
        <v>109</v>
      </c>
      <c r="B37" s="89"/>
      <c r="C37" s="89"/>
      <c r="D37" s="89"/>
      <c r="E37" s="89"/>
      <c r="F37" s="89"/>
      <c r="G37" s="89"/>
      <c r="H37" s="89"/>
      <c r="I37" s="15"/>
    </row>
    <row r="38" spans="1:9" x14ac:dyDescent="0.2">
      <c r="A38" s="91" t="s">
        <v>54</v>
      </c>
      <c r="B38" s="92"/>
      <c r="C38" s="92"/>
      <c r="D38" s="92"/>
      <c r="E38" s="92"/>
      <c r="F38" s="92"/>
      <c r="G38" s="92"/>
      <c r="H38" s="93"/>
      <c r="I38" s="14">
        <v>1980.99</v>
      </c>
    </row>
    <row r="39" spans="1:9" x14ac:dyDescent="0.2">
      <c r="A39" s="77" t="s">
        <v>110</v>
      </c>
      <c r="B39" s="89"/>
      <c r="C39" s="89"/>
      <c r="D39" s="89"/>
      <c r="E39" s="89"/>
      <c r="F39" s="89"/>
      <c r="G39" s="89"/>
      <c r="H39" s="94"/>
      <c r="I39" s="15"/>
    </row>
    <row r="40" spans="1:9" x14ac:dyDescent="0.2">
      <c r="A40" s="68" t="s">
        <v>55</v>
      </c>
      <c r="B40" s="95"/>
      <c r="C40" s="95"/>
      <c r="D40" s="95"/>
      <c r="E40" s="95"/>
      <c r="F40" s="95"/>
      <c r="G40" s="95"/>
      <c r="H40" s="95"/>
      <c r="I40" s="24">
        <f>I32/I34</f>
        <v>1.6487730825243204E-3</v>
      </c>
    </row>
    <row r="41" spans="1:9" x14ac:dyDescent="0.2">
      <c r="A41" s="65" t="s">
        <v>56</v>
      </c>
      <c r="B41" s="87"/>
      <c r="C41" s="87"/>
      <c r="D41" s="87"/>
      <c r="E41" s="87"/>
      <c r="F41" s="87"/>
      <c r="G41" s="87"/>
      <c r="H41" s="87"/>
      <c r="I41" s="15"/>
    </row>
    <row r="42" spans="1:9" x14ac:dyDescent="0.2">
      <c r="A42" s="62"/>
      <c r="B42" s="63"/>
      <c r="C42" s="63"/>
      <c r="D42" s="63"/>
      <c r="E42" s="63"/>
      <c r="F42" s="63"/>
      <c r="G42" s="63"/>
      <c r="H42" s="64"/>
      <c r="I42" s="15"/>
    </row>
    <row r="43" spans="1:9" ht="15" x14ac:dyDescent="0.25">
      <c r="A43" s="81" t="s">
        <v>57</v>
      </c>
      <c r="B43" s="82"/>
      <c r="C43" s="82"/>
      <c r="D43" s="82"/>
      <c r="E43" s="82"/>
      <c r="F43" s="82"/>
      <c r="G43" s="82"/>
      <c r="H43" s="82"/>
      <c r="I43" s="15"/>
    </row>
    <row r="44" spans="1:9" x14ac:dyDescent="0.2">
      <c r="A44" s="55" t="s">
        <v>58</v>
      </c>
      <c r="B44" s="56"/>
      <c r="C44" s="56"/>
      <c r="D44" s="56"/>
      <c r="E44" s="56"/>
      <c r="F44" s="56"/>
      <c r="G44" s="56"/>
      <c r="H44" s="56"/>
      <c r="I44" s="15">
        <v>0</v>
      </c>
    </row>
    <row r="45" spans="1:9" x14ac:dyDescent="0.2">
      <c r="A45" s="55" t="s">
        <v>59</v>
      </c>
      <c r="B45" s="56"/>
      <c r="C45" s="56"/>
      <c r="D45" s="56"/>
      <c r="E45" s="56"/>
      <c r="F45" s="56"/>
      <c r="G45" s="56"/>
      <c r="H45" s="56"/>
      <c r="I45" s="15">
        <f>I46+I47+I48+I49+I50+I52+I54+I56+I58</f>
        <v>2.0680000000000001</v>
      </c>
    </row>
    <row r="46" spans="1:9" x14ac:dyDescent="0.2">
      <c r="A46" s="54" t="s">
        <v>8</v>
      </c>
      <c r="B46" s="53"/>
      <c r="C46" s="53"/>
      <c r="D46" s="53"/>
      <c r="E46" s="53"/>
      <c r="F46" s="53"/>
      <c r="G46" s="53"/>
      <c r="H46" s="53"/>
      <c r="I46" s="16">
        <v>0</v>
      </c>
    </row>
    <row r="47" spans="1:9" x14ac:dyDescent="0.2">
      <c r="A47" s="54" t="s">
        <v>9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9" x14ac:dyDescent="0.2">
      <c r="A48" s="54" t="s">
        <v>10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54" t="s">
        <v>11</v>
      </c>
      <c r="B49" s="53"/>
      <c r="C49" s="53"/>
      <c r="D49" s="53"/>
      <c r="E49" s="53"/>
      <c r="F49" s="53"/>
      <c r="G49" s="53"/>
      <c r="H49" s="53"/>
      <c r="I49" s="4">
        <v>0</v>
      </c>
    </row>
    <row r="50" spans="1:9" x14ac:dyDescent="0.2">
      <c r="A50" s="78" t="s">
        <v>60</v>
      </c>
      <c r="B50" s="79"/>
      <c r="C50" s="79"/>
      <c r="D50" s="79"/>
      <c r="E50" s="79"/>
      <c r="F50" s="79"/>
      <c r="G50" s="79"/>
      <c r="H50" s="80"/>
      <c r="I50" s="17">
        <v>2.0680000000000001</v>
      </c>
    </row>
    <row r="51" spans="1:9" x14ac:dyDescent="0.2">
      <c r="A51" s="76" t="s">
        <v>61</v>
      </c>
      <c r="B51" s="77"/>
      <c r="C51" s="77"/>
      <c r="D51" s="77"/>
      <c r="E51" s="77"/>
      <c r="F51" s="77"/>
      <c r="G51" s="77"/>
      <c r="H51" s="77"/>
      <c r="I51" s="16"/>
    </row>
    <row r="52" spans="1:9" x14ac:dyDescent="0.2">
      <c r="A52" s="78" t="s">
        <v>62</v>
      </c>
      <c r="B52" s="79"/>
      <c r="C52" s="79"/>
      <c r="D52" s="79"/>
      <c r="E52" s="79"/>
      <c r="F52" s="79"/>
      <c r="G52" s="79"/>
      <c r="H52" s="80"/>
      <c r="I52" s="17"/>
    </row>
    <row r="53" spans="1:9" x14ac:dyDescent="0.2">
      <c r="A53" s="76" t="s">
        <v>63</v>
      </c>
      <c r="B53" s="77"/>
      <c r="C53" s="77"/>
      <c r="D53" s="77"/>
      <c r="E53" s="77"/>
      <c r="F53" s="77"/>
      <c r="G53" s="77"/>
      <c r="H53" s="77"/>
      <c r="I53" s="16"/>
    </row>
    <row r="54" spans="1:9" x14ac:dyDescent="0.2">
      <c r="A54" s="78" t="s">
        <v>64</v>
      </c>
      <c r="B54" s="79"/>
      <c r="C54" s="79"/>
      <c r="D54" s="79"/>
      <c r="E54" s="79"/>
      <c r="F54" s="79"/>
      <c r="G54" s="79"/>
      <c r="H54" s="80"/>
      <c r="I54" s="19">
        <v>0</v>
      </c>
    </row>
    <row r="55" spans="1:9" x14ac:dyDescent="0.2">
      <c r="A55" s="76" t="s">
        <v>65</v>
      </c>
      <c r="B55" s="77"/>
      <c r="C55" s="77"/>
      <c r="D55" s="77"/>
      <c r="E55" s="77"/>
      <c r="F55" s="77"/>
      <c r="G55" s="77"/>
      <c r="H55" s="77"/>
      <c r="I55" s="17"/>
    </row>
    <row r="56" spans="1:9" x14ac:dyDescent="0.2">
      <c r="A56" s="78" t="s">
        <v>129</v>
      </c>
      <c r="B56" s="79"/>
      <c r="C56" s="79"/>
      <c r="D56" s="79"/>
      <c r="E56" s="79"/>
      <c r="F56" s="79"/>
      <c r="G56" s="79"/>
      <c r="H56" s="80"/>
      <c r="I56" s="19">
        <v>0</v>
      </c>
    </row>
    <row r="57" spans="1:9" x14ac:dyDescent="0.2">
      <c r="A57" s="76" t="s">
        <v>65</v>
      </c>
      <c r="B57" s="77"/>
      <c r="C57" s="77"/>
      <c r="D57" s="77"/>
      <c r="E57" s="77"/>
      <c r="F57" s="77"/>
      <c r="G57" s="77"/>
      <c r="H57" s="77"/>
      <c r="I57" s="16"/>
    </row>
    <row r="58" spans="1:9" x14ac:dyDescent="0.2">
      <c r="A58" s="54" t="s">
        <v>66</v>
      </c>
      <c r="B58" s="53"/>
      <c r="C58" s="53"/>
      <c r="D58" s="53"/>
      <c r="E58" s="53"/>
      <c r="F58" s="53"/>
      <c r="G58" s="53"/>
      <c r="H58" s="53"/>
      <c r="I58" s="4">
        <v>0</v>
      </c>
    </row>
    <row r="59" spans="1:9" x14ac:dyDescent="0.2">
      <c r="A59" s="70"/>
      <c r="B59" s="71"/>
      <c r="C59" s="71"/>
      <c r="D59" s="71"/>
      <c r="E59" s="71"/>
      <c r="F59" s="71"/>
      <c r="G59" s="71"/>
      <c r="H59" s="72"/>
      <c r="I59" s="4"/>
    </row>
    <row r="60" spans="1:9" x14ac:dyDescent="0.2">
      <c r="A60" s="68" t="s">
        <v>67</v>
      </c>
      <c r="B60" s="73"/>
      <c r="C60" s="73"/>
      <c r="D60" s="73"/>
      <c r="E60" s="73"/>
      <c r="F60" s="73"/>
      <c r="G60" s="73"/>
      <c r="H60" s="73"/>
      <c r="I60" s="23">
        <f>I45/I38</f>
        <v>1.0439224832028431E-3</v>
      </c>
    </row>
    <row r="61" spans="1:9" x14ac:dyDescent="0.2">
      <c r="A61" s="67" t="s">
        <v>68</v>
      </c>
      <c r="B61" s="68"/>
      <c r="C61" s="68"/>
      <c r="D61" s="68"/>
      <c r="E61" s="68"/>
      <c r="F61" s="68"/>
      <c r="G61" s="68"/>
      <c r="H61" s="68"/>
      <c r="I61" s="15"/>
    </row>
    <row r="62" spans="1:9" x14ac:dyDescent="0.2">
      <c r="A62" s="74" t="s">
        <v>69</v>
      </c>
      <c r="B62" s="75"/>
      <c r="C62" s="75"/>
      <c r="D62" s="75"/>
      <c r="E62" s="75"/>
      <c r="F62" s="75"/>
      <c r="G62" s="75"/>
      <c r="H62" s="75"/>
      <c r="I62" s="22">
        <v>3.5000000000000001E-3</v>
      </c>
    </row>
    <row r="63" spans="1:9" x14ac:dyDescent="0.2">
      <c r="A63" s="67" t="s">
        <v>70</v>
      </c>
      <c r="B63" s="68"/>
      <c r="C63" s="68"/>
      <c r="D63" s="68"/>
      <c r="E63" s="68"/>
      <c r="F63" s="68"/>
      <c r="G63" s="68"/>
      <c r="H63" s="68"/>
      <c r="I63" s="16"/>
    </row>
    <row r="64" spans="1:9" x14ac:dyDescent="0.2">
      <c r="A64" s="58" t="s">
        <v>71</v>
      </c>
      <c r="B64" s="59"/>
      <c r="C64" s="59"/>
      <c r="D64" s="59"/>
      <c r="E64" s="59"/>
      <c r="F64" s="59"/>
      <c r="G64" s="59"/>
      <c r="H64" s="60"/>
      <c r="I64" s="22">
        <f>I62-I60</f>
        <v>2.4560775167971572E-3</v>
      </c>
    </row>
    <row r="65" spans="1:9" x14ac:dyDescent="0.2">
      <c r="A65" s="61" t="s">
        <v>72</v>
      </c>
      <c r="B65" s="69"/>
      <c r="C65" s="69"/>
      <c r="D65" s="69"/>
      <c r="E65" s="69"/>
      <c r="F65" s="69"/>
      <c r="G65" s="69"/>
      <c r="H65" s="69"/>
      <c r="I65" s="16"/>
    </row>
    <row r="66" spans="1:9" x14ac:dyDescent="0.2">
      <c r="A66" s="62"/>
      <c r="B66" s="63"/>
      <c r="C66" s="63"/>
      <c r="D66" s="63"/>
      <c r="E66" s="63"/>
      <c r="F66" s="63"/>
      <c r="G66" s="63"/>
      <c r="H66" s="64"/>
      <c r="I66" s="16"/>
    </row>
    <row r="67" spans="1:9" x14ac:dyDescent="0.2">
      <c r="A67" s="65" t="s">
        <v>73</v>
      </c>
      <c r="B67" s="66"/>
      <c r="C67" s="66"/>
      <c r="D67" s="66"/>
      <c r="E67" s="66"/>
      <c r="F67" s="66"/>
      <c r="G67" s="66"/>
      <c r="H67" s="66"/>
      <c r="I67" s="20">
        <v>0</v>
      </c>
    </row>
    <row r="68" spans="1:9" x14ac:dyDescent="0.2">
      <c r="A68" s="58" t="s">
        <v>74</v>
      </c>
      <c r="B68" s="59"/>
      <c r="C68" s="59"/>
      <c r="D68" s="59"/>
      <c r="E68" s="59"/>
      <c r="F68" s="59"/>
      <c r="G68" s="59"/>
      <c r="H68" s="60"/>
      <c r="I68" s="18">
        <f>(I45-I67)/I38</f>
        <v>1.0439224832028431E-3</v>
      </c>
    </row>
    <row r="69" spans="1:9" x14ac:dyDescent="0.2">
      <c r="A69" s="61" t="s">
        <v>75</v>
      </c>
      <c r="B69" s="61"/>
      <c r="C69" s="61"/>
      <c r="D69" s="61"/>
      <c r="E69" s="61"/>
      <c r="F69" s="61"/>
      <c r="G69" s="61"/>
      <c r="H69" s="61"/>
      <c r="I69" s="16"/>
    </row>
    <row r="70" spans="1:9" x14ac:dyDescent="0.2">
      <c r="A70" s="62"/>
      <c r="B70" s="63"/>
      <c r="C70" s="63"/>
      <c r="D70" s="63"/>
      <c r="E70" s="63"/>
      <c r="F70" s="63"/>
      <c r="G70" s="63"/>
      <c r="H70" s="64"/>
      <c r="I70" s="4"/>
    </row>
    <row r="71" spans="1:9" x14ac:dyDescent="0.2">
      <c r="A71" s="65" t="s">
        <v>76</v>
      </c>
      <c r="B71" s="66"/>
      <c r="C71" s="66"/>
      <c r="D71" s="66"/>
      <c r="E71" s="66"/>
      <c r="F71" s="66"/>
      <c r="G71" s="66"/>
      <c r="H71" s="66"/>
      <c r="I71" s="5"/>
    </row>
    <row r="72" spans="1:9" x14ac:dyDescent="0.2">
      <c r="A72" s="52" t="s">
        <v>77</v>
      </c>
      <c r="B72" s="53"/>
      <c r="C72" s="53"/>
      <c r="D72" s="53"/>
      <c r="E72" s="53"/>
      <c r="F72" s="53"/>
      <c r="G72" s="53"/>
      <c r="H72" s="53"/>
      <c r="I72" s="5">
        <f>I32+I45-I67</f>
        <v>18.620000000000005</v>
      </c>
    </row>
    <row r="73" spans="1:9" x14ac:dyDescent="0.2">
      <c r="A73" s="52" t="s">
        <v>78</v>
      </c>
      <c r="B73" s="53"/>
      <c r="C73" s="53"/>
      <c r="D73" s="53"/>
      <c r="E73" s="53"/>
      <c r="F73" s="53"/>
      <c r="G73" s="53"/>
      <c r="H73" s="53"/>
      <c r="I73" s="25">
        <f>I72/I34</f>
        <v>1.8547701061263197E-3</v>
      </c>
    </row>
    <row r="74" spans="1:9" x14ac:dyDescent="0.2">
      <c r="A74" s="54"/>
      <c r="B74" s="53"/>
      <c r="C74" s="53"/>
      <c r="D74" s="53"/>
      <c r="E74" s="53"/>
      <c r="F74" s="53"/>
      <c r="G74" s="53"/>
      <c r="H74" s="53"/>
      <c r="I74" s="5"/>
    </row>
    <row r="75" spans="1:9" x14ac:dyDescent="0.2">
      <c r="A75" s="55" t="s">
        <v>79</v>
      </c>
      <c r="B75" s="56"/>
      <c r="C75" s="56"/>
      <c r="D75" s="56"/>
      <c r="E75" s="56"/>
      <c r="F75" s="56"/>
      <c r="G75" s="56"/>
      <c r="H75" s="56"/>
      <c r="I75" s="14"/>
    </row>
    <row r="76" spans="1:9" x14ac:dyDescent="0.2">
      <c r="A76" s="52" t="s">
        <v>80</v>
      </c>
      <c r="B76" s="53"/>
      <c r="C76" s="53"/>
      <c r="D76" s="53"/>
      <c r="E76" s="53"/>
      <c r="F76" s="53"/>
      <c r="G76" s="53"/>
      <c r="H76" s="57"/>
      <c r="I76" s="21">
        <v>3.5000000000000001E-3</v>
      </c>
    </row>
    <row r="77" spans="1:9" x14ac:dyDescent="0.2">
      <c r="A77" s="52" t="s">
        <v>135</v>
      </c>
      <c r="B77" s="53"/>
      <c r="C77" s="53"/>
      <c r="D77" s="53"/>
      <c r="E77" s="53"/>
      <c r="F77" s="53"/>
      <c r="G77" s="53"/>
      <c r="H77" s="53"/>
      <c r="I77" s="15"/>
    </row>
    <row r="78" spans="1:9" x14ac:dyDescent="0.2">
      <c r="A78" s="52" t="s">
        <v>81</v>
      </c>
      <c r="B78" s="53"/>
      <c r="C78" s="53"/>
      <c r="D78" s="53"/>
      <c r="E78" s="53"/>
      <c r="F78" s="53"/>
      <c r="G78" s="53"/>
      <c r="H78" s="53"/>
      <c r="I78" s="25">
        <f>I40+I76</f>
        <v>5.1487730825243204E-3</v>
      </c>
    </row>
    <row r="79" spans="1:9" x14ac:dyDescent="0.2">
      <c r="A79" s="40"/>
      <c r="B79" s="40"/>
      <c r="C79" s="40"/>
      <c r="D79" s="40"/>
      <c r="E79" s="40"/>
      <c r="F79" s="40"/>
      <c r="G79" s="40"/>
      <c r="H79" s="40"/>
      <c r="I79" s="40"/>
    </row>
    <row r="80" spans="1:9" x14ac:dyDescent="0.2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">
      <c r="A81" s="40"/>
      <c r="B81" s="40"/>
      <c r="C81" s="40"/>
      <c r="D81" s="40"/>
      <c r="E81" s="40"/>
      <c r="F81" s="40"/>
      <c r="G81" s="40"/>
      <c r="H81" s="40"/>
      <c r="I81" s="40"/>
    </row>
    <row r="82" spans="1:9" x14ac:dyDescent="0.2">
      <c r="A82" s="40"/>
      <c r="B82" s="40"/>
      <c r="C82" s="40"/>
      <c r="D82" s="40"/>
      <c r="E82" s="40"/>
      <c r="F82" s="40"/>
      <c r="G82" s="40"/>
      <c r="H82" s="40"/>
      <c r="I82" s="40">
        <v>14919</v>
      </c>
    </row>
    <row r="83" spans="1:9" x14ac:dyDescent="0.2">
      <c r="A83" s="40"/>
      <c r="B83" s="40"/>
      <c r="C83" s="40"/>
      <c r="D83" s="40"/>
      <c r="E83" s="40"/>
      <c r="F83" s="40"/>
      <c r="G83" s="40"/>
      <c r="H83" s="40"/>
      <c r="I83" s="40"/>
    </row>
  </sheetData>
  <mergeCells count="77">
    <mergeCell ref="A74:H74"/>
    <mergeCell ref="A75:H75"/>
    <mergeCell ref="A76:H76"/>
    <mergeCell ref="A77:H77"/>
    <mergeCell ref="A78:H78"/>
    <mergeCell ref="A73:H73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61:H61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37:H3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25:H25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13:H13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1:H11"/>
    <mergeCell ref="A12:H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rightToLeft="1" topLeftCell="A49" workbookViewId="0">
      <selection activeCell="A78" sqref="A78:H78"/>
    </sheetView>
  </sheetViews>
  <sheetFormatPr defaultRowHeight="12.75" x14ac:dyDescent="0.2"/>
  <sheetData>
    <row r="2" spans="1:9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83" t="s">
        <v>0</v>
      </c>
      <c r="B3" s="84"/>
      <c r="C3" s="84"/>
      <c r="D3" s="84"/>
      <c r="E3" s="84"/>
      <c r="F3" s="84"/>
      <c r="G3" s="84"/>
      <c r="H3" s="84"/>
      <c r="I3" s="84"/>
    </row>
    <row r="4" spans="1:9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3" t="s">
        <v>108</v>
      </c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85" t="s">
        <v>1</v>
      </c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85"/>
      <c r="B8" s="84"/>
      <c r="C8" s="84"/>
      <c r="D8" s="84"/>
      <c r="E8" s="84"/>
      <c r="F8" s="84"/>
      <c r="G8" s="84"/>
      <c r="H8" s="84"/>
      <c r="I8" s="84"/>
    </row>
    <row r="9" spans="1:9" x14ac:dyDescent="0.2">
      <c r="A9" s="96" t="s">
        <v>104</v>
      </c>
      <c r="B9" s="97"/>
      <c r="C9" s="97"/>
      <c r="D9" s="97"/>
      <c r="E9" s="97"/>
      <c r="F9" s="97"/>
      <c r="G9" s="97"/>
      <c r="H9" s="97"/>
      <c r="I9" s="97"/>
    </row>
    <row r="10" spans="1:9" x14ac:dyDescent="0.2">
      <c r="A10" s="98"/>
      <c r="B10" s="99"/>
      <c r="C10" s="99"/>
      <c r="D10" s="99"/>
      <c r="E10" s="99"/>
      <c r="F10" s="99"/>
      <c r="G10" s="99"/>
      <c r="H10" s="99"/>
      <c r="I10" s="99"/>
    </row>
    <row r="11" spans="1:9" x14ac:dyDescent="0.2">
      <c r="A11" s="54"/>
      <c r="B11" s="53"/>
      <c r="C11" s="53"/>
      <c r="D11" s="53"/>
      <c r="E11" s="53"/>
      <c r="F11" s="53"/>
      <c r="G11" s="53"/>
      <c r="H11" s="53"/>
      <c r="I11" s="1" t="s">
        <v>3</v>
      </c>
    </row>
    <row r="12" spans="1:9" x14ac:dyDescent="0.2">
      <c r="A12" s="55" t="s">
        <v>40</v>
      </c>
      <c r="B12" s="56"/>
      <c r="C12" s="56"/>
      <c r="D12" s="56"/>
      <c r="E12" s="56"/>
      <c r="F12" s="56"/>
      <c r="G12" s="56"/>
      <c r="H12" s="56"/>
      <c r="I12" s="1"/>
    </row>
    <row r="13" spans="1:9" x14ac:dyDescent="0.2">
      <c r="A13" s="55" t="s">
        <v>41</v>
      </c>
      <c r="B13" s="53"/>
      <c r="C13" s="53"/>
      <c r="D13" s="53"/>
      <c r="E13" s="53"/>
      <c r="F13" s="53"/>
      <c r="G13" s="53"/>
      <c r="H13" s="53"/>
      <c r="I13" s="5">
        <f>I14+I15</f>
        <v>0.77300000000000002</v>
      </c>
    </row>
    <row r="14" spans="1:9" x14ac:dyDescent="0.2">
      <c r="A14" s="54" t="s">
        <v>4</v>
      </c>
      <c r="B14" s="53"/>
      <c r="C14" s="53"/>
      <c r="D14" s="53"/>
      <c r="E14" s="53"/>
      <c r="F14" s="53"/>
      <c r="G14" s="53"/>
      <c r="H14" s="53"/>
      <c r="I14" s="4">
        <v>0</v>
      </c>
    </row>
    <row r="15" spans="1:9" x14ac:dyDescent="0.2">
      <c r="A15" s="54" t="s">
        <v>5</v>
      </c>
      <c r="B15" s="53"/>
      <c r="C15" s="53"/>
      <c r="D15" s="53"/>
      <c r="E15" s="53"/>
      <c r="F15" s="53"/>
      <c r="G15" s="53"/>
      <c r="H15" s="53"/>
      <c r="I15" s="4">
        <v>0.77300000000000002</v>
      </c>
    </row>
    <row r="16" spans="1:9" x14ac:dyDescent="0.2">
      <c r="A16" s="86"/>
      <c r="B16" s="79"/>
      <c r="C16" s="79"/>
      <c r="D16" s="79"/>
      <c r="E16" s="79"/>
      <c r="F16" s="79"/>
      <c r="G16" s="79"/>
      <c r="H16" s="79"/>
      <c r="I16" s="4"/>
    </row>
    <row r="17" spans="1:9" x14ac:dyDescent="0.2">
      <c r="A17" s="68" t="s">
        <v>42</v>
      </c>
      <c r="B17" s="73"/>
      <c r="C17" s="73"/>
      <c r="D17" s="73"/>
      <c r="E17" s="73"/>
      <c r="F17" s="73"/>
      <c r="G17" s="73"/>
      <c r="H17" s="73"/>
      <c r="I17" s="14">
        <f>I19+I20</f>
        <v>8.9999999999999993E-3</v>
      </c>
    </row>
    <row r="18" spans="1:9" x14ac:dyDescent="0.2">
      <c r="A18" s="65" t="s">
        <v>43</v>
      </c>
      <c r="B18" s="87"/>
      <c r="C18" s="87"/>
      <c r="D18" s="87"/>
      <c r="E18" s="87"/>
      <c r="F18" s="87"/>
      <c r="G18" s="87"/>
      <c r="H18" s="88"/>
      <c r="I18" s="15"/>
    </row>
    <row r="19" spans="1:9" x14ac:dyDescent="0.2">
      <c r="A19" s="54" t="s">
        <v>6</v>
      </c>
      <c r="B19" s="53"/>
      <c r="C19" s="53"/>
      <c r="D19" s="53"/>
      <c r="E19" s="53"/>
      <c r="F19" s="53"/>
      <c r="G19" s="53"/>
      <c r="H19" s="53"/>
      <c r="I19" s="16">
        <v>0</v>
      </c>
    </row>
    <row r="20" spans="1:9" x14ac:dyDescent="0.2">
      <c r="A20" s="54" t="s">
        <v>7</v>
      </c>
      <c r="B20" s="53"/>
      <c r="C20" s="53"/>
      <c r="D20" s="53"/>
      <c r="E20" s="53"/>
      <c r="F20" s="53"/>
      <c r="G20" s="53"/>
      <c r="H20" s="53"/>
      <c r="I20" s="4">
        <v>8.9999999999999993E-3</v>
      </c>
    </row>
    <row r="21" spans="1:9" x14ac:dyDescent="0.2">
      <c r="A21" s="54"/>
      <c r="B21" s="53"/>
      <c r="C21" s="53"/>
      <c r="D21" s="53"/>
      <c r="E21" s="53"/>
      <c r="F21" s="53"/>
      <c r="G21" s="53"/>
      <c r="H21" s="53"/>
      <c r="I21" s="4"/>
    </row>
    <row r="22" spans="1:9" x14ac:dyDescent="0.2">
      <c r="A22" s="55" t="s">
        <v>44</v>
      </c>
      <c r="B22" s="53"/>
      <c r="C22" s="53"/>
      <c r="D22" s="53"/>
      <c r="E22" s="53"/>
      <c r="F22" s="53"/>
      <c r="G22" s="53"/>
      <c r="H22" s="53"/>
      <c r="I22" s="14">
        <f>I23+I25</f>
        <v>0</v>
      </c>
    </row>
    <row r="23" spans="1:9" x14ac:dyDescent="0.2">
      <c r="A23" s="78" t="s">
        <v>45</v>
      </c>
      <c r="B23" s="79"/>
      <c r="C23" s="79"/>
      <c r="D23" s="79"/>
      <c r="E23" s="79"/>
      <c r="F23" s="79"/>
      <c r="G23" s="79"/>
      <c r="H23" s="80"/>
      <c r="I23" s="17">
        <v>0</v>
      </c>
    </row>
    <row r="24" spans="1:9" x14ac:dyDescent="0.2">
      <c r="A24" s="76" t="s">
        <v>46</v>
      </c>
      <c r="B24" s="89"/>
      <c r="C24" s="89"/>
      <c r="D24" s="89"/>
      <c r="E24" s="89"/>
      <c r="F24" s="89"/>
      <c r="G24" s="89"/>
      <c r="H24" s="89"/>
      <c r="I24" s="16"/>
    </row>
    <row r="25" spans="1:9" x14ac:dyDescent="0.2">
      <c r="A25" s="90" t="s">
        <v>47</v>
      </c>
      <c r="B25" s="66"/>
      <c r="C25" s="66"/>
      <c r="D25" s="66"/>
      <c r="E25" s="66"/>
      <c r="F25" s="66"/>
      <c r="G25" s="66"/>
      <c r="H25" s="66"/>
      <c r="I25" s="4">
        <v>0</v>
      </c>
    </row>
    <row r="26" spans="1:9" x14ac:dyDescent="0.2">
      <c r="A26" s="54"/>
      <c r="B26" s="53"/>
      <c r="C26" s="53"/>
      <c r="D26" s="53"/>
      <c r="E26" s="53"/>
      <c r="F26" s="53"/>
      <c r="G26" s="53"/>
      <c r="H26" s="53"/>
      <c r="I26" s="4"/>
    </row>
    <row r="27" spans="1:9" x14ac:dyDescent="0.2">
      <c r="A27" s="55" t="s">
        <v>48</v>
      </c>
      <c r="B27" s="53"/>
      <c r="C27" s="53"/>
      <c r="D27" s="53"/>
      <c r="E27" s="53"/>
      <c r="F27" s="53"/>
      <c r="G27" s="53"/>
      <c r="H27" s="53"/>
      <c r="I27" s="5"/>
    </row>
    <row r="28" spans="1:9" x14ac:dyDescent="0.2">
      <c r="A28" s="54"/>
      <c r="B28" s="53"/>
      <c r="C28" s="53"/>
      <c r="D28" s="53"/>
      <c r="E28" s="53"/>
      <c r="F28" s="53"/>
      <c r="G28" s="53"/>
      <c r="H28" s="53"/>
      <c r="I28" s="5"/>
    </row>
    <row r="29" spans="1:9" x14ac:dyDescent="0.2">
      <c r="A29" s="55" t="s">
        <v>49</v>
      </c>
      <c r="B29" s="56"/>
      <c r="C29" s="56"/>
      <c r="D29" s="56"/>
      <c r="E29" s="56"/>
      <c r="F29" s="56"/>
      <c r="G29" s="56"/>
      <c r="H29" s="56"/>
      <c r="I29" s="5"/>
    </row>
    <row r="30" spans="1:9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9" x14ac:dyDescent="0.2">
      <c r="A31" s="55" t="s">
        <v>50</v>
      </c>
      <c r="B31" s="56"/>
      <c r="C31" s="56"/>
      <c r="D31" s="56"/>
      <c r="E31" s="56"/>
      <c r="F31" s="56"/>
      <c r="G31" s="56"/>
      <c r="H31" s="56"/>
      <c r="I31" s="5"/>
    </row>
    <row r="32" spans="1:9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9" x14ac:dyDescent="0.2">
      <c r="A33" s="55" t="s">
        <v>51</v>
      </c>
      <c r="B33" s="56"/>
      <c r="C33" s="56"/>
      <c r="D33" s="56"/>
      <c r="E33" s="56"/>
      <c r="F33" s="56"/>
      <c r="G33" s="56"/>
      <c r="H33" s="56"/>
      <c r="I33" s="5">
        <f>I13+I17+I22+I27+I29+I31</f>
        <v>0.78200000000000003</v>
      </c>
    </row>
    <row r="34" spans="1:9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9" x14ac:dyDescent="0.2">
      <c r="A35" s="55" t="s">
        <v>52</v>
      </c>
      <c r="B35" s="56"/>
      <c r="C35" s="56"/>
      <c r="D35" s="56"/>
      <c r="E35" s="56"/>
      <c r="F35" s="56"/>
      <c r="G35" s="56"/>
      <c r="H35" s="56"/>
      <c r="I35" s="5">
        <f>(I39+I37)/2</f>
        <v>1843.6000000000001</v>
      </c>
    </row>
    <row r="36" spans="1:9" x14ac:dyDescent="0.2">
      <c r="A36" s="54"/>
      <c r="B36" s="53"/>
      <c r="C36" s="53"/>
      <c r="D36" s="53"/>
      <c r="E36" s="53"/>
      <c r="F36" s="53"/>
      <c r="G36" s="53"/>
      <c r="H36" s="53"/>
      <c r="I36" s="5"/>
    </row>
    <row r="37" spans="1:9" x14ac:dyDescent="0.2">
      <c r="A37" s="78" t="s">
        <v>53</v>
      </c>
      <c r="B37" s="79"/>
      <c r="C37" s="79"/>
      <c r="D37" s="79"/>
      <c r="E37" s="79"/>
      <c r="F37" s="79"/>
      <c r="G37" s="79"/>
      <c r="H37" s="79"/>
      <c r="I37" s="14">
        <v>2761.3</v>
      </c>
    </row>
    <row r="38" spans="1:9" x14ac:dyDescent="0.2">
      <c r="A38" s="77" t="s">
        <v>109</v>
      </c>
      <c r="B38" s="89"/>
      <c r="C38" s="89"/>
      <c r="D38" s="89"/>
      <c r="E38" s="89"/>
      <c r="F38" s="89"/>
      <c r="G38" s="89"/>
      <c r="H38" s="89"/>
      <c r="I38" s="15"/>
    </row>
    <row r="39" spans="1:9" x14ac:dyDescent="0.2">
      <c r="A39" s="91" t="s">
        <v>54</v>
      </c>
      <c r="B39" s="92"/>
      <c r="C39" s="92"/>
      <c r="D39" s="92"/>
      <c r="E39" s="92"/>
      <c r="F39" s="92"/>
      <c r="G39" s="92"/>
      <c r="H39" s="93"/>
      <c r="I39" s="14">
        <v>925.9</v>
      </c>
    </row>
    <row r="40" spans="1:9" x14ac:dyDescent="0.2">
      <c r="A40" s="77" t="s">
        <v>110</v>
      </c>
      <c r="B40" s="89"/>
      <c r="C40" s="89"/>
      <c r="D40" s="89"/>
      <c r="E40" s="89"/>
      <c r="F40" s="89"/>
      <c r="G40" s="89"/>
      <c r="H40" s="94"/>
      <c r="I40" s="15"/>
    </row>
    <row r="41" spans="1:9" x14ac:dyDescent="0.2">
      <c r="A41" s="68" t="s">
        <v>55</v>
      </c>
      <c r="B41" s="95"/>
      <c r="C41" s="95"/>
      <c r="D41" s="95"/>
      <c r="E41" s="95"/>
      <c r="F41" s="95"/>
      <c r="G41" s="95"/>
      <c r="H41" s="95"/>
      <c r="I41" s="24">
        <f>I33/I35</f>
        <v>4.2417010197439792E-4</v>
      </c>
    </row>
    <row r="42" spans="1:9" x14ac:dyDescent="0.2">
      <c r="A42" s="65" t="s">
        <v>56</v>
      </c>
      <c r="B42" s="87"/>
      <c r="C42" s="87"/>
      <c r="D42" s="87"/>
      <c r="E42" s="87"/>
      <c r="F42" s="87"/>
      <c r="G42" s="87"/>
      <c r="H42" s="87"/>
      <c r="I42" s="15"/>
    </row>
    <row r="43" spans="1:9" x14ac:dyDescent="0.2">
      <c r="A43" s="62"/>
      <c r="B43" s="63"/>
      <c r="C43" s="63"/>
      <c r="D43" s="63"/>
      <c r="E43" s="63"/>
      <c r="F43" s="63"/>
      <c r="G43" s="63"/>
      <c r="H43" s="64"/>
      <c r="I43" s="15"/>
    </row>
    <row r="44" spans="1:9" ht="15" x14ac:dyDescent="0.25">
      <c r="A44" s="81" t="s">
        <v>57</v>
      </c>
      <c r="B44" s="82"/>
      <c r="C44" s="82"/>
      <c r="D44" s="82"/>
      <c r="E44" s="82"/>
      <c r="F44" s="82"/>
      <c r="G44" s="82"/>
      <c r="H44" s="82"/>
      <c r="I44" s="15"/>
    </row>
    <row r="45" spans="1:9" x14ac:dyDescent="0.2">
      <c r="A45" s="55" t="s">
        <v>58</v>
      </c>
      <c r="B45" s="56"/>
      <c r="C45" s="56"/>
      <c r="D45" s="56"/>
      <c r="E45" s="56"/>
      <c r="F45" s="56"/>
      <c r="G45" s="56"/>
      <c r="H45" s="56"/>
      <c r="I45" s="15">
        <v>0</v>
      </c>
    </row>
    <row r="46" spans="1:9" x14ac:dyDescent="0.2">
      <c r="A46" s="55" t="s">
        <v>59</v>
      </c>
      <c r="B46" s="56"/>
      <c r="C46" s="56"/>
      <c r="D46" s="56"/>
      <c r="E46" s="56"/>
      <c r="F46" s="56"/>
      <c r="G46" s="56"/>
      <c r="H46" s="56"/>
      <c r="I46" s="15">
        <f>I47+I48+I49+I50+I51+I53+I55+I57+I59</f>
        <v>0.55000000000000004</v>
      </c>
    </row>
    <row r="47" spans="1:9" x14ac:dyDescent="0.2">
      <c r="A47" s="54" t="s">
        <v>8</v>
      </c>
      <c r="B47" s="53"/>
      <c r="C47" s="53"/>
      <c r="D47" s="53"/>
      <c r="E47" s="53"/>
      <c r="F47" s="53"/>
      <c r="G47" s="53"/>
      <c r="H47" s="53"/>
      <c r="I47" s="16">
        <v>0</v>
      </c>
    </row>
    <row r="48" spans="1:9" x14ac:dyDescent="0.2">
      <c r="A48" s="54" t="s">
        <v>9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54" t="s">
        <v>10</v>
      </c>
      <c r="B49" s="53"/>
      <c r="C49" s="53"/>
      <c r="D49" s="53"/>
      <c r="E49" s="53"/>
      <c r="F49" s="53"/>
      <c r="G49" s="53"/>
      <c r="H49" s="53"/>
      <c r="I49" s="4">
        <v>0</v>
      </c>
    </row>
    <row r="50" spans="1:9" x14ac:dyDescent="0.2">
      <c r="A50" s="54" t="s">
        <v>11</v>
      </c>
      <c r="B50" s="53"/>
      <c r="C50" s="53"/>
      <c r="D50" s="53"/>
      <c r="E50" s="53"/>
      <c r="F50" s="53"/>
      <c r="G50" s="53"/>
      <c r="H50" s="53"/>
      <c r="I50" s="4">
        <v>0</v>
      </c>
    </row>
    <row r="51" spans="1:9" x14ac:dyDescent="0.2">
      <c r="A51" s="78" t="s">
        <v>60</v>
      </c>
      <c r="B51" s="79"/>
      <c r="C51" s="79"/>
      <c r="D51" s="79"/>
      <c r="E51" s="79"/>
      <c r="F51" s="79"/>
      <c r="G51" s="79"/>
      <c r="H51" s="80"/>
      <c r="I51" s="17">
        <v>0.55000000000000004</v>
      </c>
    </row>
    <row r="52" spans="1:9" x14ac:dyDescent="0.2">
      <c r="A52" s="76" t="s">
        <v>61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62</v>
      </c>
      <c r="B53" s="79"/>
      <c r="C53" s="79"/>
      <c r="D53" s="79"/>
      <c r="E53" s="79"/>
      <c r="F53" s="79"/>
      <c r="G53" s="79"/>
      <c r="H53" s="80"/>
      <c r="I53" s="17"/>
    </row>
    <row r="54" spans="1:9" x14ac:dyDescent="0.2">
      <c r="A54" s="76" t="s">
        <v>63</v>
      </c>
      <c r="B54" s="77"/>
      <c r="C54" s="77"/>
      <c r="D54" s="77"/>
      <c r="E54" s="77"/>
      <c r="F54" s="77"/>
      <c r="G54" s="77"/>
      <c r="H54" s="77"/>
      <c r="I54" s="16"/>
    </row>
    <row r="55" spans="1:9" x14ac:dyDescent="0.2">
      <c r="A55" s="78" t="s">
        <v>64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7"/>
    </row>
    <row r="57" spans="1:9" x14ac:dyDescent="0.2">
      <c r="A57" s="78" t="s">
        <v>129</v>
      </c>
      <c r="B57" s="79"/>
      <c r="C57" s="79"/>
      <c r="D57" s="79"/>
      <c r="E57" s="79"/>
      <c r="F57" s="79"/>
      <c r="G57" s="79"/>
      <c r="H57" s="80"/>
      <c r="I57" s="19">
        <v>0</v>
      </c>
    </row>
    <row r="58" spans="1:9" x14ac:dyDescent="0.2">
      <c r="A58" s="76" t="s">
        <v>65</v>
      </c>
      <c r="B58" s="77"/>
      <c r="C58" s="77"/>
      <c r="D58" s="77"/>
      <c r="E58" s="77"/>
      <c r="F58" s="77"/>
      <c r="G58" s="77"/>
      <c r="H58" s="77"/>
      <c r="I58" s="16"/>
    </row>
    <row r="59" spans="1:9" x14ac:dyDescent="0.2">
      <c r="A59" s="54" t="s">
        <v>66</v>
      </c>
      <c r="B59" s="53"/>
      <c r="C59" s="53"/>
      <c r="D59" s="53"/>
      <c r="E59" s="53"/>
      <c r="F59" s="53"/>
      <c r="G59" s="53"/>
      <c r="H59" s="53"/>
      <c r="I59" s="4">
        <v>0</v>
      </c>
    </row>
    <row r="60" spans="1:9" x14ac:dyDescent="0.2">
      <c r="A60" s="70"/>
      <c r="B60" s="71"/>
      <c r="C60" s="71"/>
      <c r="D60" s="71"/>
      <c r="E60" s="71"/>
      <c r="F60" s="71"/>
      <c r="G60" s="71"/>
      <c r="H60" s="72"/>
      <c r="I60" s="4"/>
    </row>
    <row r="61" spans="1:9" x14ac:dyDescent="0.2">
      <c r="A61" s="68" t="s">
        <v>67</v>
      </c>
      <c r="B61" s="73"/>
      <c r="C61" s="73"/>
      <c r="D61" s="73"/>
      <c r="E61" s="73"/>
      <c r="F61" s="73"/>
      <c r="G61" s="73"/>
      <c r="H61" s="73"/>
      <c r="I61" s="23">
        <f>I46/I39</f>
        <v>5.9401663246570909E-4</v>
      </c>
    </row>
    <row r="62" spans="1:9" x14ac:dyDescent="0.2">
      <c r="A62" s="67" t="s">
        <v>68</v>
      </c>
      <c r="B62" s="68"/>
      <c r="C62" s="68"/>
      <c r="D62" s="68"/>
      <c r="E62" s="68"/>
      <c r="F62" s="68"/>
      <c r="G62" s="68"/>
      <c r="H62" s="68"/>
      <c r="I62" s="15"/>
    </row>
    <row r="63" spans="1:9" x14ac:dyDescent="0.2">
      <c r="A63" s="74" t="s">
        <v>69</v>
      </c>
      <c r="B63" s="75"/>
      <c r="C63" s="75"/>
      <c r="D63" s="75"/>
      <c r="E63" s="75"/>
      <c r="F63" s="75"/>
      <c r="G63" s="75"/>
      <c r="H63" s="75"/>
      <c r="I63" s="22">
        <v>2.5000000000000001E-3</v>
      </c>
    </row>
    <row r="64" spans="1:9" x14ac:dyDescent="0.2">
      <c r="A64" s="67" t="s">
        <v>70</v>
      </c>
      <c r="B64" s="68"/>
      <c r="C64" s="68"/>
      <c r="D64" s="68"/>
      <c r="E64" s="68"/>
      <c r="F64" s="68"/>
      <c r="G64" s="68"/>
      <c r="H64" s="68"/>
      <c r="I64" s="16"/>
    </row>
    <row r="65" spans="1:9" x14ac:dyDescent="0.2">
      <c r="A65" s="58" t="s">
        <v>71</v>
      </c>
      <c r="B65" s="59"/>
      <c r="C65" s="59"/>
      <c r="D65" s="59"/>
      <c r="E65" s="59"/>
      <c r="F65" s="59"/>
      <c r="G65" s="59"/>
      <c r="H65" s="60"/>
      <c r="I65" s="22">
        <f>I63-I61</f>
        <v>1.905983367534291E-3</v>
      </c>
    </row>
    <row r="66" spans="1:9" x14ac:dyDescent="0.2">
      <c r="A66" s="61" t="s">
        <v>72</v>
      </c>
      <c r="B66" s="69"/>
      <c r="C66" s="69"/>
      <c r="D66" s="69"/>
      <c r="E66" s="69"/>
      <c r="F66" s="69"/>
      <c r="G66" s="69"/>
      <c r="H66" s="69"/>
      <c r="I66" s="16"/>
    </row>
    <row r="67" spans="1:9" x14ac:dyDescent="0.2">
      <c r="A67" s="62"/>
      <c r="B67" s="63"/>
      <c r="C67" s="63"/>
      <c r="D67" s="63"/>
      <c r="E67" s="63"/>
      <c r="F67" s="63"/>
      <c r="G67" s="63"/>
      <c r="H67" s="64"/>
      <c r="I67" s="16"/>
    </row>
    <row r="68" spans="1:9" x14ac:dyDescent="0.2">
      <c r="A68" s="65" t="s">
        <v>73</v>
      </c>
      <c r="B68" s="66"/>
      <c r="C68" s="66"/>
      <c r="D68" s="66"/>
      <c r="E68" s="66"/>
      <c r="F68" s="66"/>
      <c r="G68" s="66"/>
      <c r="H68" s="66"/>
      <c r="I68" s="20">
        <v>0</v>
      </c>
    </row>
    <row r="69" spans="1:9" x14ac:dyDescent="0.2">
      <c r="A69" s="58" t="s">
        <v>74</v>
      </c>
      <c r="B69" s="59"/>
      <c r="C69" s="59"/>
      <c r="D69" s="59"/>
      <c r="E69" s="59"/>
      <c r="F69" s="59"/>
      <c r="G69" s="59"/>
      <c r="H69" s="60"/>
      <c r="I69" s="18">
        <f>(I46-I68)/I39</f>
        <v>5.9401663246570909E-4</v>
      </c>
    </row>
    <row r="70" spans="1:9" x14ac:dyDescent="0.2">
      <c r="A70" s="61" t="s">
        <v>75</v>
      </c>
      <c r="B70" s="61"/>
      <c r="C70" s="61"/>
      <c r="D70" s="61"/>
      <c r="E70" s="61"/>
      <c r="F70" s="61"/>
      <c r="G70" s="61"/>
      <c r="H70" s="61"/>
      <c r="I70" s="16"/>
    </row>
    <row r="71" spans="1:9" x14ac:dyDescent="0.2">
      <c r="A71" s="62"/>
      <c r="B71" s="63"/>
      <c r="C71" s="63"/>
      <c r="D71" s="63"/>
      <c r="E71" s="63"/>
      <c r="F71" s="63"/>
      <c r="G71" s="63"/>
      <c r="H71" s="64"/>
      <c r="I71" s="4"/>
    </row>
    <row r="72" spans="1:9" x14ac:dyDescent="0.2">
      <c r="A72" s="65" t="s">
        <v>76</v>
      </c>
      <c r="B72" s="66"/>
      <c r="C72" s="66"/>
      <c r="D72" s="66"/>
      <c r="E72" s="66"/>
      <c r="F72" s="66"/>
      <c r="G72" s="66"/>
      <c r="H72" s="66"/>
      <c r="I72" s="5"/>
    </row>
    <row r="73" spans="1:9" x14ac:dyDescent="0.2">
      <c r="A73" s="52" t="s">
        <v>77</v>
      </c>
      <c r="B73" s="53"/>
      <c r="C73" s="53"/>
      <c r="D73" s="53"/>
      <c r="E73" s="53"/>
      <c r="F73" s="53"/>
      <c r="G73" s="53"/>
      <c r="H73" s="53"/>
      <c r="I73" s="5">
        <f>I33+I46-I68</f>
        <v>1.3320000000000001</v>
      </c>
    </row>
    <row r="74" spans="1:9" x14ac:dyDescent="0.2">
      <c r="A74" s="52" t="s">
        <v>78</v>
      </c>
      <c r="B74" s="53"/>
      <c r="C74" s="53"/>
      <c r="D74" s="53"/>
      <c r="E74" s="53"/>
      <c r="F74" s="53"/>
      <c r="G74" s="53"/>
      <c r="H74" s="53"/>
      <c r="I74" s="25">
        <f>I73/I35</f>
        <v>7.2249945758298976E-4</v>
      </c>
    </row>
    <row r="75" spans="1:9" x14ac:dyDescent="0.2">
      <c r="A75" s="54"/>
      <c r="B75" s="53"/>
      <c r="C75" s="53"/>
      <c r="D75" s="53"/>
      <c r="E75" s="53"/>
      <c r="F75" s="53"/>
      <c r="G75" s="53"/>
      <c r="H75" s="53"/>
      <c r="I75" s="5"/>
    </row>
    <row r="76" spans="1:9" x14ac:dyDescent="0.2">
      <c r="A76" s="55" t="s">
        <v>79</v>
      </c>
      <c r="B76" s="56"/>
      <c r="C76" s="56"/>
      <c r="D76" s="56"/>
      <c r="E76" s="56"/>
      <c r="F76" s="56"/>
      <c r="G76" s="56"/>
      <c r="H76" s="56"/>
      <c r="I76" s="14"/>
    </row>
    <row r="77" spans="1:9" x14ac:dyDescent="0.2">
      <c r="A77" s="52" t="s">
        <v>80</v>
      </c>
      <c r="B77" s="53"/>
      <c r="C77" s="53"/>
      <c r="D77" s="53"/>
      <c r="E77" s="53"/>
      <c r="F77" s="53"/>
      <c r="G77" s="53"/>
      <c r="H77" s="57"/>
      <c r="I77" s="21">
        <v>2.5000000000000001E-3</v>
      </c>
    </row>
    <row r="78" spans="1:9" x14ac:dyDescent="0.2">
      <c r="A78" s="52" t="s">
        <v>135</v>
      </c>
      <c r="B78" s="53"/>
      <c r="C78" s="53"/>
      <c r="D78" s="53"/>
      <c r="E78" s="53"/>
      <c r="F78" s="53"/>
      <c r="G78" s="53"/>
      <c r="H78" s="53"/>
      <c r="I78" s="15"/>
    </row>
    <row r="79" spans="1:9" x14ac:dyDescent="0.2">
      <c r="A79" s="52" t="s">
        <v>81</v>
      </c>
      <c r="B79" s="53"/>
      <c r="C79" s="53"/>
      <c r="D79" s="53"/>
      <c r="E79" s="53"/>
      <c r="F79" s="53"/>
      <c r="G79" s="53"/>
      <c r="H79" s="53"/>
      <c r="I79" s="25">
        <f>I41+I77</f>
        <v>2.9241701019743979E-3</v>
      </c>
    </row>
    <row r="80" spans="1:9" x14ac:dyDescent="0.2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">
      <c r="A81" s="40"/>
      <c r="B81" s="40"/>
      <c r="C81" s="40"/>
      <c r="D81" s="40"/>
      <c r="E81" s="40"/>
      <c r="F81" s="40"/>
      <c r="G81" s="40"/>
      <c r="H81" s="40"/>
      <c r="I81" s="40"/>
    </row>
    <row r="84" spans="1:9" x14ac:dyDescent="0.2">
      <c r="I84">
        <v>14331</v>
      </c>
    </row>
  </sheetData>
  <mergeCells count="77">
    <mergeCell ref="A75:H75"/>
    <mergeCell ref="A76:H76"/>
    <mergeCell ref="A77:H77"/>
    <mergeCell ref="A78:H78"/>
    <mergeCell ref="A79:H79"/>
    <mergeCell ref="A74:H74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62:H62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50:H50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8:H38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26:H26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14:H14"/>
    <mergeCell ref="A3:I3"/>
    <mergeCell ref="A4:I4"/>
    <mergeCell ref="A5:I5"/>
    <mergeCell ref="A6:I6"/>
    <mergeCell ref="A7:I7"/>
    <mergeCell ref="A8:I8"/>
    <mergeCell ref="A9:I9"/>
    <mergeCell ref="A10:I10"/>
    <mergeCell ref="A11:H11"/>
    <mergeCell ref="A12:H12"/>
    <mergeCell ref="A13:H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rightToLeft="1" topLeftCell="A46" workbookViewId="0">
      <selection activeCell="A78" sqref="A78:H78"/>
    </sheetView>
  </sheetViews>
  <sheetFormatPr defaultRowHeight="12.75" x14ac:dyDescent="0.2"/>
  <sheetData>
    <row r="2" spans="1:9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83" t="s">
        <v>0</v>
      </c>
      <c r="B3" s="84"/>
      <c r="C3" s="84"/>
      <c r="D3" s="84"/>
      <c r="E3" s="84"/>
      <c r="F3" s="84"/>
      <c r="G3" s="84"/>
      <c r="H3" s="84"/>
      <c r="I3" s="84"/>
    </row>
    <row r="4" spans="1:9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3" t="s">
        <v>108</v>
      </c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85" t="s">
        <v>1</v>
      </c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85"/>
      <c r="B8" s="84"/>
      <c r="C8" s="84"/>
      <c r="D8" s="84"/>
      <c r="E8" s="84"/>
      <c r="F8" s="84"/>
      <c r="G8" s="84"/>
      <c r="H8" s="84"/>
      <c r="I8" s="84"/>
    </row>
    <row r="9" spans="1:9" x14ac:dyDescent="0.2">
      <c r="A9" s="96" t="s">
        <v>105</v>
      </c>
      <c r="B9" s="97"/>
      <c r="C9" s="97"/>
      <c r="D9" s="97"/>
      <c r="E9" s="97"/>
      <c r="F9" s="97"/>
      <c r="G9" s="97"/>
      <c r="H9" s="97"/>
      <c r="I9" s="97"/>
    </row>
    <row r="10" spans="1:9" x14ac:dyDescent="0.2">
      <c r="A10" s="98"/>
      <c r="B10" s="99"/>
      <c r="C10" s="99"/>
      <c r="D10" s="99"/>
      <c r="E10" s="99"/>
      <c r="F10" s="99"/>
      <c r="G10" s="99"/>
      <c r="H10" s="99"/>
      <c r="I10" s="99"/>
    </row>
    <row r="11" spans="1:9" x14ac:dyDescent="0.2">
      <c r="A11" s="54"/>
      <c r="B11" s="53"/>
      <c r="C11" s="53"/>
      <c r="D11" s="53"/>
      <c r="E11" s="53"/>
      <c r="F11" s="53"/>
      <c r="G11" s="53"/>
      <c r="H11" s="53"/>
      <c r="I11" s="1" t="s">
        <v>3</v>
      </c>
    </row>
    <row r="12" spans="1:9" x14ac:dyDescent="0.2">
      <c r="A12" s="55" t="s">
        <v>40</v>
      </c>
      <c r="B12" s="56"/>
      <c r="C12" s="56"/>
      <c r="D12" s="56"/>
      <c r="E12" s="56"/>
      <c r="F12" s="56"/>
      <c r="G12" s="56"/>
      <c r="H12" s="56"/>
      <c r="I12" s="1"/>
    </row>
    <row r="13" spans="1:9" x14ac:dyDescent="0.2">
      <c r="A13" s="55" t="s">
        <v>41</v>
      </c>
      <c r="B13" s="53"/>
      <c r="C13" s="53"/>
      <c r="D13" s="53"/>
      <c r="E13" s="53"/>
      <c r="F13" s="53"/>
      <c r="G13" s="53"/>
      <c r="H13" s="53"/>
      <c r="I13" s="5">
        <f>I14+I15</f>
        <v>2.2970000000000002</v>
      </c>
    </row>
    <row r="14" spans="1:9" x14ac:dyDescent="0.2">
      <c r="A14" s="54" t="s">
        <v>4</v>
      </c>
      <c r="B14" s="53"/>
      <c r="C14" s="53"/>
      <c r="D14" s="53"/>
      <c r="E14" s="53"/>
      <c r="F14" s="53"/>
      <c r="G14" s="53"/>
      <c r="H14" s="53"/>
      <c r="I14" s="4">
        <v>0</v>
      </c>
    </row>
    <row r="15" spans="1:9" x14ac:dyDescent="0.2">
      <c r="A15" s="54" t="s">
        <v>5</v>
      </c>
      <c r="B15" s="53"/>
      <c r="C15" s="53"/>
      <c r="D15" s="53"/>
      <c r="E15" s="53"/>
      <c r="F15" s="53"/>
      <c r="G15" s="53"/>
      <c r="H15" s="53"/>
      <c r="I15" s="4">
        <v>2.2970000000000002</v>
      </c>
    </row>
    <row r="16" spans="1:9" x14ac:dyDescent="0.2">
      <c r="A16" s="86"/>
      <c r="B16" s="79"/>
      <c r="C16" s="79"/>
      <c r="D16" s="79"/>
      <c r="E16" s="79"/>
      <c r="F16" s="79"/>
      <c r="G16" s="79"/>
      <c r="H16" s="79"/>
      <c r="I16" s="4"/>
    </row>
    <row r="17" spans="1:9" x14ac:dyDescent="0.2">
      <c r="A17" s="68" t="s">
        <v>42</v>
      </c>
      <c r="B17" s="73"/>
      <c r="C17" s="73"/>
      <c r="D17" s="73"/>
      <c r="E17" s="73"/>
      <c r="F17" s="73"/>
      <c r="G17" s="73"/>
      <c r="H17" s="73"/>
      <c r="I17" s="14">
        <f>I19+I20</f>
        <v>3.9E-2</v>
      </c>
    </row>
    <row r="18" spans="1:9" x14ac:dyDescent="0.2">
      <c r="A18" s="65" t="s">
        <v>43</v>
      </c>
      <c r="B18" s="87"/>
      <c r="C18" s="87"/>
      <c r="D18" s="87"/>
      <c r="E18" s="87"/>
      <c r="F18" s="87"/>
      <c r="G18" s="87"/>
      <c r="H18" s="88"/>
      <c r="I18" s="15"/>
    </row>
    <row r="19" spans="1:9" x14ac:dyDescent="0.2">
      <c r="A19" s="54" t="s">
        <v>6</v>
      </c>
      <c r="B19" s="53"/>
      <c r="C19" s="53"/>
      <c r="D19" s="53"/>
      <c r="E19" s="53"/>
      <c r="F19" s="53"/>
      <c r="G19" s="53"/>
      <c r="H19" s="53"/>
      <c r="I19" s="16">
        <v>0</v>
      </c>
    </row>
    <row r="20" spans="1:9" x14ac:dyDescent="0.2">
      <c r="A20" s="54" t="s">
        <v>7</v>
      </c>
      <c r="B20" s="53"/>
      <c r="C20" s="53"/>
      <c r="D20" s="53"/>
      <c r="E20" s="53"/>
      <c r="F20" s="53"/>
      <c r="G20" s="53"/>
      <c r="H20" s="53"/>
      <c r="I20" s="4">
        <v>3.9E-2</v>
      </c>
    </row>
    <row r="21" spans="1:9" x14ac:dyDescent="0.2">
      <c r="A21" s="54"/>
      <c r="B21" s="53"/>
      <c r="C21" s="53"/>
      <c r="D21" s="53"/>
      <c r="E21" s="53"/>
      <c r="F21" s="53"/>
      <c r="G21" s="53"/>
      <c r="H21" s="53"/>
      <c r="I21" s="4"/>
    </row>
    <row r="22" spans="1:9" x14ac:dyDescent="0.2">
      <c r="A22" s="55" t="s">
        <v>44</v>
      </c>
      <c r="B22" s="53"/>
      <c r="C22" s="53"/>
      <c r="D22" s="53"/>
      <c r="E22" s="53"/>
      <c r="F22" s="53"/>
      <c r="G22" s="53"/>
      <c r="H22" s="53"/>
      <c r="I22" s="14">
        <f>I23+I25</f>
        <v>0</v>
      </c>
    </row>
    <row r="23" spans="1:9" x14ac:dyDescent="0.2">
      <c r="A23" s="78" t="s">
        <v>45</v>
      </c>
      <c r="B23" s="79"/>
      <c r="C23" s="79"/>
      <c r="D23" s="79"/>
      <c r="E23" s="79"/>
      <c r="F23" s="79"/>
      <c r="G23" s="79"/>
      <c r="H23" s="80"/>
      <c r="I23" s="17">
        <v>0</v>
      </c>
    </row>
    <row r="24" spans="1:9" x14ac:dyDescent="0.2">
      <c r="A24" s="76" t="s">
        <v>46</v>
      </c>
      <c r="B24" s="89"/>
      <c r="C24" s="89"/>
      <c r="D24" s="89"/>
      <c r="E24" s="89"/>
      <c r="F24" s="89"/>
      <c r="G24" s="89"/>
      <c r="H24" s="89"/>
      <c r="I24" s="16"/>
    </row>
    <row r="25" spans="1:9" x14ac:dyDescent="0.2">
      <c r="A25" s="90" t="s">
        <v>47</v>
      </c>
      <c r="B25" s="66"/>
      <c r="C25" s="66"/>
      <c r="D25" s="66"/>
      <c r="E25" s="66"/>
      <c r="F25" s="66"/>
      <c r="G25" s="66"/>
      <c r="H25" s="66"/>
      <c r="I25" s="4">
        <v>0</v>
      </c>
    </row>
    <row r="26" spans="1:9" x14ac:dyDescent="0.2">
      <c r="A26" s="54"/>
      <c r="B26" s="53"/>
      <c r="C26" s="53"/>
      <c r="D26" s="53"/>
      <c r="E26" s="53"/>
      <c r="F26" s="53"/>
      <c r="G26" s="53"/>
      <c r="H26" s="53"/>
      <c r="I26" s="4"/>
    </row>
    <row r="27" spans="1:9" x14ac:dyDescent="0.2">
      <c r="A27" s="55" t="s">
        <v>48</v>
      </c>
      <c r="B27" s="53"/>
      <c r="C27" s="53"/>
      <c r="D27" s="53"/>
      <c r="E27" s="53"/>
      <c r="F27" s="53"/>
      <c r="G27" s="53"/>
      <c r="H27" s="53"/>
      <c r="I27" s="5">
        <v>0.48</v>
      </c>
    </row>
    <row r="28" spans="1:9" x14ac:dyDescent="0.2">
      <c r="A28" s="54"/>
      <c r="B28" s="53"/>
      <c r="C28" s="53"/>
      <c r="D28" s="53"/>
      <c r="E28" s="53"/>
      <c r="F28" s="53"/>
      <c r="G28" s="53"/>
      <c r="H28" s="53"/>
      <c r="I28" s="5"/>
    </row>
    <row r="29" spans="1:9" x14ac:dyDescent="0.2">
      <c r="A29" s="55" t="s">
        <v>49</v>
      </c>
      <c r="B29" s="56"/>
      <c r="C29" s="56"/>
      <c r="D29" s="56"/>
      <c r="E29" s="56"/>
      <c r="F29" s="56"/>
      <c r="G29" s="56"/>
      <c r="H29" s="56"/>
      <c r="I29" s="5"/>
    </row>
    <row r="30" spans="1:9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9" x14ac:dyDescent="0.2">
      <c r="A31" s="55" t="s">
        <v>50</v>
      </c>
      <c r="B31" s="56"/>
      <c r="C31" s="56"/>
      <c r="D31" s="56"/>
      <c r="E31" s="56"/>
      <c r="F31" s="56"/>
      <c r="G31" s="56"/>
      <c r="H31" s="56"/>
      <c r="I31" s="5"/>
    </row>
    <row r="32" spans="1:9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9" x14ac:dyDescent="0.2">
      <c r="A33" s="55" t="s">
        <v>51</v>
      </c>
      <c r="B33" s="56"/>
      <c r="C33" s="56"/>
      <c r="D33" s="56"/>
      <c r="E33" s="56"/>
      <c r="F33" s="56"/>
      <c r="G33" s="56"/>
      <c r="H33" s="56"/>
      <c r="I33" s="5">
        <f>I13+I17+I22+I27+I29+I31</f>
        <v>2.8160000000000003</v>
      </c>
    </row>
    <row r="34" spans="1:9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9" x14ac:dyDescent="0.2">
      <c r="A35" s="55" t="s">
        <v>52</v>
      </c>
      <c r="B35" s="56"/>
      <c r="C35" s="56"/>
      <c r="D35" s="56"/>
      <c r="E35" s="56"/>
      <c r="F35" s="56"/>
      <c r="G35" s="56"/>
      <c r="H35" s="56"/>
      <c r="I35" s="5">
        <f>(I39+I37)/2</f>
        <v>2545.6664999999998</v>
      </c>
    </row>
    <row r="36" spans="1:9" x14ac:dyDescent="0.2">
      <c r="A36" s="54"/>
      <c r="B36" s="53"/>
      <c r="C36" s="53"/>
      <c r="D36" s="53"/>
      <c r="E36" s="53"/>
      <c r="F36" s="53"/>
      <c r="G36" s="53"/>
      <c r="H36" s="53"/>
      <c r="I36" s="5"/>
    </row>
    <row r="37" spans="1:9" x14ac:dyDescent="0.2">
      <c r="A37" s="78" t="s">
        <v>53</v>
      </c>
      <c r="B37" s="79"/>
      <c r="C37" s="79"/>
      <c r="D37" s="79"/>
      <c r="E37" s="79"/>
      <c r="F37" s="79"/>
      <c r="G37" s="79"/>
      <c r="H37" s="79"/>
      <c r="I37" s="14">
        <v>3122.18</v>
      </c>
    </row>
    <row r="38" spans="1:9" x14ac:dyDescent="0.2">
      <c r="A38" s="77" t="s">
        <v>109</v>
      </c>
      <c r="B38" s="89"/>
      <c r="C38" s="89"/>
      <c r="D38" s="89"/>
      <c r="E38" s="89"/>
      <c r="F38" s="89"/>
      <c r="G38" s="89"/>
      <c r="H38" s="89"/>
      <c r="I38" s="15"/>
    </row>
    <row r="39" spans="1:9" x14ac:dyDescent="0.2">
      <c r="A39" s="91" t="s">
        <v>54</v>
      </c>
      <c r="B39" s="92"/>
      <c r="C39" s="92"/>
      <c r="D39" s="92"/>
      <c r="E39" s="92"/>
      <c r="F39" s="92"/>
      <c r="G39" s="92"/>
      <c r="H39" s="93"/>
      <c r="I39" s="14">
        <v>1969.153</v>
      </c>
    </row>
    <row r="40" spans="1:9" x14ac:dyDescent="0.2">
      <c r="A40" s="77" t="s">
        <v>110</v>
      </c>
      <c r="B40" s="89"/>
      <c r="C40" s="89"/>
      <c r="D40" s="89"/>
      <c r="E40" s="89"/>
      <c r="F40" s="89"/>
      <c r="G40" s="89"/>
      <c r="H40" s="94"/>
      <c r="I40" s="15"/>
    </row>
    <row r="41" spans="1:9" x14ac:dyDescent="0.2">
      <c r="A41" s="68" t="s">
        <v>55</v>
      </c>
      <c r="B41" s="95"/>
      <c r="C41" s="95"/>
      <c r="D41" s="95"/>
      <c r="E41" s="95"/>
      <c r="F41" s="95"/>
      <c r="G41" s="95"/>
      <c r="H41" s="95"/>
      <c r="I41" s="24">
        <f>I33/I35</f>
        <v>1.1061936039147313E-3</v>
      </c>
    </row>
    <row r="42" spans="1:9" x14ac:dyDescent="0.2">
      <c r="A42" s="65" t="s">
        <v>56</v>
      </c>
      <c r="B42" s="87"/>
      <c r="C42" s="87"/>
      <c r="D42" s="87"/>
      <c r="E42" s="87"/>
      <c r="F42" s="87"/>
      <c r="G42" s="87"/>
      <c r="H42" s="87"/>
      <c r="I42" s="15"/>
    </row>
    <row r="43" spans="1:9" x14ac:dyDescent="0.2">
      <c r="A43" s="62"/>
      <c r="B43" s="63"/>
      <c r="C43" s="63"/>
      <c r="D43" s="63"/>
      <c r="E43" s="63"/>
      <c r="F43" s="63"/>
      <c r="G43" s="63"/>
      <c r="H43" s="64"/>
      <c r="I43" s="15"/>
    </row>
    <row r="44" spans="1:9" ht="15" x14ac:dyDescent="0.25">
      <c r="A44" s="81" t="s">
        <v>57</v>
      </c>
      <c r="B44" s="82"/>
      <c r="C44" s="82"/>
      <c r="D44" s="82"/>
      <c r="E44" s="82"/>
      <c r="F44" s="82"/>
      <c r="G44" s="82"/>
      <c r="H44" s="82"/>
      <c r="I44" s="15"/>
    </row>
    <row r="45" spans="1:9" x14ac:dyDescent="0.2">
      <c r="A45" s="55" t="s">
        <v>58</v>
      </c>
      <c r="B45" s="56"/>
      <c r="C45" s="56"/>
      <c r="D45" s="56"/>
      <c r="E45" s="56"/>
      <c r="F45" s="56"/>
      <c r="G45" s="56"/>
      <c r="H45" s="56"/>
      <c r="I45" s="15">
        <v>0</v>
      </c>
    </row>
    <row r="46" spans="1:9" x14ac:dyDescent="0.2">
      <c r="A46" s="55" t="s">
        <v>59</v>
      </c>
      <c r="B46" s="56"/>
      <c r="C46" s="56"/>
      <c r="D46" s="56"/>
      <c r="E46" s="56"/>
      <c r="F46" s="56"/>
      <c r="G46" s="56"/>
      <c r="H46" s="56"/>
      <c r="I46" s="15">
        <f>I47+I48+I49+I50+I51+I53+I55+I57+I59</f>
        <v>0.505</v>
      </c>
    </row>
    <row r="47" spans="1:9" x14ac:dyDescent="0.2">
      <c r="A47" s="54" t="s">
        <v>8</v>
      </c>
      <c r="B47" s="53"/>
      <c r="C47" s="53"/>
      <c r="D47" s="53"/>
      <c r="E47" s="53"/>
      <c r="F47" s="53"/>
      <c r="G47" s="53"/>
      <c r="H47" s="53"/>
      <c r="I47" s="16">
        <v>0</v>
      </c>
    </row>
    <row r="48" spans="1:9" x14ac:dyDescent="0.2">
      <c r="A48" s="54" t="s">
        <v>9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54" t="s">
        <v>10</v>
      </c>
      <c r="B49" s="53"/>
      <c r="C49" s="53"/>
      <c r="D49" s="53"/>
      <c r="E49" s="53"/>
      <c r="F49" s="53"/>
      <c r="G49" s="53"/>
      <c r="H49" s="53"/>
      <c r="I49" s="4">
        <v>0</v>
      </c>
    </row>
    <row r="50" spans="1:9" x14ac:dyDescent="0.2">
      <c r="A50" s="54" t="s">
        <v>11</v>
      </c>
      <c r="B50" s="53"/>
      <c r="C50" s="53"/>
      <c r="D50" s="53"/>
      <c r="E50" s="53"/>
      <c r="F50" s="53"/>
      <c r="G50" s="53"/>
      <c r="H50" s="53"/>
      <c r="I50" s="4">
        <v>0</v>
      </c>
    </row>
    <row r="51" spans="1:9" x14ac:dyDescent="0.2">
      <c r="A51" s="78" t="s">
        <v>60</v>
      </c>
      <c r="B51" s="79"/>
      <c r="C51" s="79"/>
      <c r="D51" s="79"/>
      <c r="E51" s="79"/>
      <c r="F51" s="79"/>
      <c r="G51" s="79"/>
      <c r="H51" s="80"/>
      <c r="I51" s="17">
        <v>0.40899999999999997</v>
      </c>
    </row>
    <row r="52" spans="1:9" x14ac:dyDescent="0.2">
      <c r="A52" s="76" t="s">
        <v>61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62</v>
      </c>
      <c r="B53" s="79"/>
      <c r="C53" s="79"/>
      <c r="D53" s="79"/>
      <c r="E53" s="79"/>
      <c r="F53" s="79"/>
      <c r="G53" s="79"/>
      <c r="H53" s="80"/>
      <c r="I53" s="17">
        <v>9.6000000000000002E-2</v>
      </c>
    </row>
    <row r="54" spans="1:9" x14ac:dyDescent="0.2">
      <c r="A54" s="76" t="s">
        <v>63</v>
      </c>
      <c r="B54" s="77"/>
      <c r="C54" s="77"/>
      <c r="D54" s="77"/>
      <c r="E54" s="77"/>
      <c r="F54" s="77"/>
      <c r="G54" s="77"/>
      <c r="H54" s="77"/>
      <c r="I54" s="16"/>
    </row>
    <row r="55" spans="1:9" x14ac:dyDescent="0.2">
      <c r="A55" s="78" t="s">
        <v>64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7"/>
    </row>
    <row r="57" spans="1:9" x14ac:dyDescent="0.2">
      <c r="A57" s="78" t="s">
        <v>129</v>
      </c>
      <c r="B57" s="79"/>
      <c r="C57" s="79"/>
      <c r="D57" s="79"/>
      <c r="E57" s="79"/>
      <c r="F57" s="79"/>
      <c r="G57" s="79"/>
      <c r="H57" s="80"/>
      <c r="I57" s="19">
        <v>0</v>
      </c>
    </row>
    <row r="58" spans="1:9" x14ac:dyDescent="0.2">
      <c r="A58" s="76" t="s">
        <v>65</v>
      </c>
      <c r="B58" s="77"/>
      <c r="C58" s="77"/>
      <c r="D58" s="77"/>
      <c r="E58" s="77"/>
      <c r="F58" s="77"/>
      <c r="G58" s="77"/>
      <c r="H58" s="77"/>
      <c r="I58" s="16"/>
    </row>
    <row r="59" spans="1:9" x14ac:dyDescent="0.2">
      <c r="A59" s="54" t="s">
        <v>66</v>
      </c>
      <c r="B59" s="53"/>
      <c r="C59" s="53"/>
      <c r="D59" s="53"/>
      <c r="E59" s="53"/>
      <c r="F59" s="53"/>
      <c r="G59" s="53"/>
      <c r="H59" s="53"/>
      <c r="I59" s="4">
        <v>0</v>
      </c>
    </row>
    <row r="60" spans="1:9" x14ac:dyDescent="0.2">
      <c r="A60" s="70"/>
      <c r="B60" s="71"/>
      <c r="C60" s="71"/>
      <c r="D60" s="71"/>
      <c r="E60" s="71"/>
      <c r="F60" s="71"/>
      <c r="G60" s="71"/>
      <c r="H60" s="72"/>
      <c r="I60" s="4"/>
    </row>
    <row r="61" spans="1:9" x14ac:dyDescent="0.2">
      <c r="A61" s="68" t="s">
        <v>67</v>
      </c>
      <c r="B61" s="73"/>
      <c r="C61" s="73"/>
      <c r="D61" s="73"/>
      <c r="E61" s="73"/>
      <c r="F61" s="73"/>
      <c r="G61" s="73"/>
      <c r="H61" s="73"/>
      <c r="I61" s="23">
        <f>I46/I39</f>
        <v>2.5645544048634108E-4</v>
      </c>
    </row>
    <row r="62" spans="1:9" x14ac:dyDescent="0.2">
      <c r="A62" s="67" t="s">
        <v>68</v>
      </c>
      <c r="B62" s="68"/>
      <c r="C62" s="68"/>
      <c r="D62" s="68"/>
      <c r="E62" s="68"/>
      <c r="F62" s="68"/>
      <c r="G62" s="68"/>
      <c r="H62" s="68"/>
      <c r="I62" s="15"/>
    </row>
    <row r="63" spans="1:9" x14ac:dyDescent="0.2">
      <c r="A63" s="74" t="s">
        <v>69</v>
      </c>
      <c r="B63" s="75"/>
      <c r="C63" s="75"/>
      <c r="D63" s="75"/>
      <c r="E63" s="75"/>
      <c r="F63" s="75"/>
      <c r="G63" s="75"/>
      <c r="H63" s="75"/>
      <c r="I63" s="22">
        <v>2.5000000000000001E-3</v>
      </c>
    </row>
    <row r="64" spans="1:9" x14ac:dyDescent="0.2">
      <c r="A64" s="67" t="s">
        <v>70</v>
      </c>
      <c r="B64" s="68"/>
      <c r="C64" s="68"/>
      <c r="D64" s="68"/>
      <c r="E64" s="68"/>
      <c r="F64" s="68"/>
      <c r="G64" s="68"/>
      <c r="H64" s="68"/>
      <c r="I64" s="16"/>
    </row>
    <row r="65" spans="1:9" x14ac:dyDescent="0.2">
      <c r="A65" s="58" t="s">
        <v>71</v>
      </c>
      <c r="B65" s="59"/>
      <c r="C65" s="59"/>
      <c r="D65" s="59"/>
      <c r="E65" s="59"/>
      <c r="F65" s="59"/>
      <c r="G65" s="59"/>
      <c r="H65" s="60"/>
      <c r="I65" s="22">
        <f>I63-I61</f>
        <v>2.243544559513659E-3</v>
      </c>
    </row>
    <row r="66" spans="1:9" x14ac:dyDescent="0.2">
      <c r="A66" s="61" t="s">
        <v>72</v>
      </c>
      <c r="B66" s="69"/>
      <c r="C66" s="69"/>
      <c r="D66" s="69"/>
      <c r="E66" s="69"/>
      <c r="F66" s="69"/>
      <c r="G66" s="69"/>
      <c r="H66" s="69"/>
      <c r="I66" s="16"/>
    </row>
    <row r="67" spans="1:9" x14ac:dyDescent="0.2">
      <c r="A67" s="62"/>
      <c r="B67" s="63"/>
      <c r="C67" s="63"/>
      <c r="D67" s="63"/>
      <c r="E67" s="63"/>
      <c r="F67" s="63"/>
      <c r="G67" s="63"/>
      <c r="H67" s="64"/>
      <c r="I67" s="16"/>
    </row>
    <row r="68" spans="1:9" x14ac:dyDescent="0.2">
      <c r="A68" s="65" t="s">
        <v>73</v>
      </c>
      <c r="B68" s="66"/>
      <c r="C68" s="66"/>
      <c r="D68" s="66"/>
      <c r="E68" s="66"/>
      <c r="F68" s="66"/>
      <c r="G68" s="66"/>
      <c r="H68" s="66"/>
      <c r="I68" s="20">
        <v>0</v>
      </c>
    </row>
    <row r="69" spans="1:9" x14ac:dyDescent="0.2">
      <c r="A69" s="58" t="s">
        <v>74</v>
      </c>
      <c r="B69" s="59"/>
      <c r="C69" s="59"/>
      <c r="D69" s="59"/>
      <c r="E69" s="59"/>
      <c r="F69" s="59"/>
      <c r="G69" s="59"/>
      <c r="H69" s="60"/>
      <c r="I69" s="18">
        <f>(I46-I68)/I39</f>
        <v>2.5645544048634108E-4</v>
      </c>
    </row>
    <row r="70" spans="1:9" x14ac:dyDescent="0.2">
      <c r="A70" s="61" t="s">
        <v>75</v>
      </c>
      <c r="B70" s="61"/>
      <c r="C70" s="61"/>
      <c r="D70" s="61"/>
      <c r="E70" s="61"/>
      <c r="F70" s="61"/>
      <c r="G70" s="61"/>
      <c r="H70" s="61"/>
      <c r="I70" s="16"/>
    </row>
    <row r="71" spans="1:9" x14ac:dyDescent="0.2">
      <c r="A71" s="62"/>
      <c r="B71" s="63"/>
      <c r="C71" s="63"/>
      <c r="D71" s="63"/>
      <c r="E71" s="63"/>
      <c r="F71" s="63"/>
      <c r="G71" s="63"/>
      <c r="H71" s="64"/>
      <c r="I71" s="4"/>
    </row>
    <row r="72" spans="1:9" x14ac:dyDescent="0.2">
      <c r="A72" s="65" t="s">
        <v>76</v>
      </c>
      <c r="B72" s="66"/>
      <c r="C72" s="66"/>
      <c r="D72" s="66"/>
      <c r="E72" s="66"/>
      <c r="F72" s="66"/>
      <c r="G72" s="66"/>
      <c r="H72" s="66"/>
      <c r="I72" s="5"/>
    </row>
    <row r="73" spans="1:9" x14ac:dyDescent="0.2">
      <c r="A73" s="52" t="s">
        <v>77</v>
      </c>
      <c r="B73" s="53"/>
      <c r="C73" s="53"/>
      <c r="D73" s="53"/>
      <c r="E73" s="53"/>
      <c r="F73" s="53"/>
      <c r="G73" s="53"/>
      <c r="H73" s="53"/>
      <c r="I73" s="5">
        <f>I33+I46-I68</f>
        <v>3.3210000000000002</v>
      </c>
    </row>
    <row r="74" spans="1:9" x14ac:dyDescent="0.2">
      <c r="A74" s="52" t="s">
        <v>78</v>
      </c>
      <c r="B74" s="53"/>
      <c r="C74" s="53"/>
      <c r="D74" s="53"/>
      <c r="E74" s="53"/>
      <c r="F74" s="53"/>
      <c r="G74" s="53"/>
      <c r="H74" s="53"/>
      <c r="I74" s="25">
        <f>I73/I35</f>
        <v>1.3045699426849511E-3</v>
      </c>
    </row>
    <row r="75" spans="1:9" x14ac:dyDescent="0.2">
      <c r="A75" s="54"/>
      <c r="B75" s="53"/>
      <c r="C75" s="53"/>
      <c r="D75" s="53"/>
      <c r="E75" s="53"/>
      <c r="F75" s="53"/>
      <c r="G75" s="53"/>
      <c r="H75" s="53"/>
      <c r="I75" s="5"/>
    </row>
    <row r="76" spans="1:9" x14ac:dyDescent="0.2">
      <c r="A76" s="55" t="s">
        <v>79</v>
      </c>
      <c r="B76" s="56"/>
      <c r="C76" s="56"/>
      <c r="D76" s="56"/>
      <c r="E76" s="56"/>
      <c r="F76" s="56"/>
      <c r="G76" s="56"/>
      <c r="H76" s="56"/>
      <c r="I76" s="14"/>
    </row>
    <row r="77" spans="1:9" x14ac:dyDescent="0.2">
      <c r="A77" s="52" t="s">
        <v>80</v>
      </c>
      <c r="B77" s="53"/>
      <c r="C77" s="53"/>
      <c r="D77" s="53"/>
      <c r="E77" s="53"/>
      <c r="F77" s="53"/>
      <c r="G77" s="53"/>
      <c r="H77" s="57"/>
      <c r="I77" s="21">
        <v>5.0000000000000001E-3</v>
      </c>
    </row>
    <row r="78" spans="1:9" x14ac:dyDescent="0.2">
      <c r="A78" s="52" t="s">
        <v>135</v>
      </c>
      <c r="B78" s="53"/>
      <c r="C78" s="53"/>
      <c r="D78" s="53"/>
      <c r="E78" s="53"/>
      <c r="F78" s="53"/>
      <c r="G78" s="53"/>
      <c r="H78" s="53"/>
      <c r="I78" s="15"/>
    </row>
    <row r="79" spans="1:9" x14ac:dyDescent="0.2">
      <c r="A79" s="52" t="s">
        <v>81</v>
      </c>
      <c r="B79" s="53"/>
      <c r="C79" s="53"/>
      <c r="D79" s="53"/>
      <c r="E79" s="53"/>
      <c r="F79" s="53"/>
      <c r="G79" s="53"/>
      <c r="H79" s="53"/>
      <c r="I79" s="25">
        <f>I41+I77</f>
        <v>6.1061936039147318E-3</v>
      </c>
    </row>
    <row r="80" spans="1:9" x14ac:dyDescent="0.2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">
      <c r="A81" s="40"/>
      <c r="B81" s="40"/>
      <c r="C81" s="40"/>
      <c r="D81" s="40"/>
      <c r="E81" s="40"/>
      <c r="F81" s="40"/>
      <c r="G81" s="40"/>
      <c r="H81" s="40"/>
      <c r="I81" s="40"/>
    </row>
    <row r="84" spans="1:9" x14ac:dyDescent="0.2">
      <c r="I84">
        <v>14332</v>
      </c>
    </row>
  </sheetData>
  <mergeCells count="77">
    <mergeCell ref="A75:H75"/>
    <mergeCell ref="A76:H76"/>
    <mergeCell ref="A77:H77"/>
    <mergeCell ref="A78:H78"/>
    <mergeCell ref="A79:H79"/>
    <mergeCell ref="A74:H74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62:H62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50:H50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8:H38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26:H26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14:H14"/>
    <mergeCell ref="A3:I3"/>
    <mergeCell ref="A4:I4"/>
    <mergeCell ref="A5:I5"/>
    <mergeCell ref="A6:I6"/>
    <mergeCell ref="A7:I7"/>
    <mergeCell ref="A8:I8"/>
    <mergeCell ref="A9:I9"/>
    <mergeCell ref="A10:I10"/>
    <mergeCell ref="A11:H11"/>
    <mergeCell ref="A12:H12"/>
    <mergeCell ref="A13:H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rightToLeft="1" topLeftCell="A49" workbookViewId="0">
      <selection activeCell="K73" sqref="K73"/>
    </sheetView>
  </sheetViews>
  <sheetFormatPr defaultRowHeight="12.75" x14ac:dyDescent="0.2"/>
  <cols>
    <col min="9" max="9" width="10.140625" bestFit="1" customWidth="1"/>
  </cols>
  <sheetData>
    <row r="2" spans="1:9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83" t="s">
        <v>0</v>
      </c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5"/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3" t="s">
        <v>108</v>
      </c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85"/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85" t="s">
        <v>1</v>
      </c>
      <c r="B8" s="84"/>
      <c r="C8" s="84"/>
      <c r="D8" s="84"/>
      <c r="E8" s="84"/>
      <c r="F8" s="84"/>
      <c r="G8" s="84"/>
      <c r="H8" s="84"/>
      <c r="I8" s="84"/>
    </row>
    <row r="9" spans="1:9" x14ac:dyDescent="0.2">
      <c r="A9" s="85"/>
      <c r="B9" s="84"/>
      <c r="C9" s="84"/>
      <c r="D9" s="84"/>
      <c r="E9" s="84"/>
      <c r="F9" s="84"/>
      <c r="G9" s="84"/>
      <c r="H9" s="84"/>
      <c r="I9" s="84"/>
    </row>
    <row r="10" spans="1:9" x14ac:dyDescent="0.2">
      <c r="A10" s="96" t="s">
        <v>106</v>
      </c>
      <c r="B10" s="97"/>
      <c r="C10" s="97"/>
      <c r="D10" s="97"/>
      <c r="E10" s="97"/>
      <c r="F10" s="97"/>
      <c r="G10" s="97"/>
      <c r="H10" s="97"/>
      <c r="I10" s="97"/>
    </row>
    <row r="11" spans="1:9" x14ac:dyDescent="0.2">
      <c r="A11" s="98"/>
      <c r="B11" s="99"/>
      <c r="C11" s="99"/>
      <c r="D11" s="99"/>
      <c r="E11" s="99"/>
      <c r="F11" s="99"/>
      <c r="G11" s="99"/>
      <c r="H11" s="99"/>
      <c r="I11" s="99"/>
    </row>
    <row r="12" spans="1:9" x14ac:dyDescent="0.2">
      <c r="A12" s="54"/>
      <c r="B12" s="53"/>
      <c r="C12" s="53"/>
      <c r="D12" s="53"/>
      <c r="E12" s="53"/>
      <c r="F12" s="53"/>
      <c r="G12" s="53"/>
      <c r="H12" s="53"/>
      <c r="I12" s="1" t="s">
        <v>3</v>
      </c>
    </row>
    <row r="13" spans="1:9" x14ac:dyDescent="0.2">
      <c r="A13" s="55" t="s">
        <v>40</v>
      </c>
      <c r="B13" s="56"/>
      <c r="C13" s="56"/>
      <c r="D13" s="56"/>
      <c r="E13" s="56"/>
      <c r="F13" s="56"/>
      <c r="G13" s="56"/>
      <c r="H13" s="56"/>
      <c r="I13" s="1"/>
    </row>
    <row r="14" spans="1:9" x14ac:dyDescent="0.2">
      <c r="A14" s="55" t="s">
        <v>41</v>
      </c>
      <c r="B14" s="53"/>
      <c r="C14" s="53"/>
      <c r="D14" s="53"/>
      <c r="E14" s="53"/>
      <c r="F14" s="53"/>
      <c r="G14" s="53"/>
      <c r="H14" s="53"/>
      <c r="I14" s="5">
        <f>I15+I16</f>
        <v>0.67200000000000004</v>
      </c>
    </row>
    <row r="15" spans="1:9" x14ac:dyDescent="0.2">
      <c r="A15" s="54" t="s">
        <v>4</v>
      </c>
      <c r="B15" s="53"/>
      <c r="C15" s="53"/>
      <c r="D15" s="53"/>
      <c r="E15" s="53"/>
      <c r="F15" s="53"/>
      <c r="G15" s="53"/>
      <c r="H15" s="53"/>
      <c r="I15" s="4">
        <v>0</v>
      </c>
    </row>
    <row r="16" spans="1:9" x14ac:dyDescent="0.2">
      <c r="A16" s="54" t="s">
        <v>5</v>
      </c>
      <c r="B16" s="53"/>
      <c r="C16" s="53"/>
      <c r="D16" s="53"/>
      <c r="E16" s="53"/>
      <c r="F16" s="53"/>
      <c r="G16" s="53"/>
      <c r="H16" s="53"/>
      <c r="I16" s="4">
        <v>0.67200000000000004</v>
      </c>
    </row>
    <row r="17" spans="1:9" x14ac:dyDescent="0.2">
      <c r="A17" s="86"/>
      <c r="B17" s="79"/>
      <c r="C17" s="79"/>
      <c r="D17" s="79"/>
      <c r="E17" s="79"/>
      <c r="F17" s="79"/>
      <c r="G17" s="79"/>
      <c r="H17" s="79"/>
      <c r="I17" s="4"/>
    </row>
    <row r="18" spans="1:9" x14ac:dyDescent="0.2">
      <c r="A18" s="68" t="s">
        <v>42</v>
      </c>
      <c r="B18" s="73"/>
      <c r="C18" s="73"/>
      <c r="D18" s="73"/>
      <c r="E18" s="73"/>
      <c r="F18" s="73"/>
      <c r="G18" s="73"/>
      <c r="H18" s="73"/>
      <c r="I18" s="14">
        <f>I20+I21</f>
        <v>1E-3</v>
      </c>
    </row>
    <row r="19" spans="1:9" x14ac:dyDescent="0.2">
      <c r="A19" s="65" t="s">
        <v>43</v>
      </c>
      <c r="B19" s="87"/>
      <c r="C19" s="87"/>
      <c r="D19" s="87"/>
      <c r="E19" s="87"/>
      <c r="F19" s="87"/>
      <c r="G19" s="87"/>
      <c r="H19" s="88"/>
      <c r="I19" s="15"/>
    </row>
    <row r="20" spans="1:9" x14ac:dyDescent="0.2">
      <c r="A20" s="54" t="s">
        <v>6</v>
      </c>
      <c r="B20" s="53"/>
      <c r="C20" s="53"/>
      <c r="D20" s="53"/>
      <c r="E20" s="53"/>
      <c r="F20" s="53"/>
      <c r="G20" s="53"/>
      <c r="H20" s="53"/>
      <c r="I20" s="16">
        <v>0</v>
      </c>
    </row>
    <row r="21" spans="1:9" x14ac:dyDescent="0.2">
      <c r="A21" s="54" t="s">
        <v>7</v>
      </c>
      <c r="B21" s="53"/>
      <c r="C21" s="53"/>
      <c r="D21" s="53"/>
      <c r="E21" s="53"/>
      <c r="F21" s="53"/>
      <c r="G21" s="53"/>
      <c r="H21" s="53"/>
      <c r="I21" s="4">
        <v>1E-3</v>
      </c>
    </row>
    <row r="22" spans="1:9" x14ac:dyDescent="0.2">
      <c r="A22" s="54"/>
      <c r="B22" s="53"/>
      <c r="C22" s="53"/>
      <c r="D22" s="53"/>
      <c r="E22" s="53"/>
      <c r="F22" s="53"/>
      <c r="G22" s="53"/>
      <c r="H22" s="53"/>
      <c r="I22" s="4"/>
    </row>
    <row r="23" spans="1:9" x14ac:dyDescent="0.2">
      <c r="A23" s="55" t="s">
        <v>44</v>
      </c>
      <c r="B23" s="53"/>
      <c r="C23" s="53"/>
      <c r="D23" s="53"/>
      <c r="E23" s="53"/>
      <c r="F23" s="53"/>
      <c r="G23" s="53"/>
      <c r="H23" s="53"/>
      <c r="I23" s="14">
        <f>I24+I26</f>
        <v>0</v>
      </c>
    </row>
    <row r="24" spans="1:9" x14ac:dyDescent="0.2">
      <c r="A24" s="78" t="s">
        <v>45</v>
      </c>
      <c r="B24" s="79"/>
      <c r="C24" s="79"/>
      <c r="D24" s="79"/>
      <c r="E24" s="79"/>
      <c r="F24" s="79"/>
      <c r="G24" s="79"/>
      <c r="H24" s="80"/>
      <c r="I24" s="17">
        <v>0</v>
      </c>
    </row>
    <row r="25" spans="1:9" x14ac:dyDescent="0.2">
      <c r="A25" s="76" t="s">
        <v>46</v>
      </c>
      <c r="B25" s="89"/>
      <c r="C25" s="89"/>
      <c r="D25" s="89"/>
      <c r="E25" s="89"/>
      <c r="F25" s="89"/>
      <c r="G25" s="89"/>
      <c r="H25" s="89"/>
      <c r="I25" s="16"/>
    </row>
    <row r="26" spans="1:9" x14ac:dyDescent="0.2">
      <c r="A26" s="90" t="s">
        <v>47</v>
      </c>
      <c r="B26" s="66"/>
      <c r="C26" s="66"/>
      <c r="D26" s="66"/>
      <c r="E26" s="66"/>
      <c r="F26" s="66"/>
      <c r="G26" s="66"/>
      <c r="H26" s="66"/>
      <c r="I26" s="4">
        <v>0</v>
      </c>
    </row>
    <row r="27" spans="1:9" x14ac:dyDescent="0.2">
      <c r="A27" s="54"/>
      <c r="B27" s="53"/>
      <c r="C27" s="53"/>
      <c r="D27" s="53"/>
      <c r="E27" s="53"/>
      <c r="F27" s="53"/>
      <c r="G27" s="53"/>
      <c r="H27" s="53"/>
      <c r="I27" s="4"/>
    </row>
    <row r="28" spans="1:9" x14ac:dyDescent="0.2">
      <c r="A28" s="55" t="s">
        <v>48</v>
      </c>
      <c r="B28" s="53"/>
      <c r="C28" s="53"/>
      <c r="D28" s="53"/>
      <c r="E28" s="53"/>
      <c r="F28" s="53"/>
      <c r="G28" s="53"/>
      <c r="H28" s="53"/>
      <c r="I28" s="5"/>
    </row>
    <row r="29" spans="1:9" x14ac:dyDescent="0.2">
      <c r="A29" s="54"/>
      <c r="B29" s="53"/>
      <c r="C29" s="53"/>
      <c r="D29" s="53"/>
      <c r="E29" s="53"/>
      <c r="F29" s="53"/>
      <c r="G29" s="53"/>
      <c r="H29" s="53"/>
      <c r="I29" s="5"/>
    </row>
    <row r="30" spans="1:9" x14ac:dyDescent="0.2">
      <c r="A30" s="55" t="s">
        <v>49</v>
      </c>
      <c r="B30" s="56"/>
      <c r="C30" s="56"/>
      <c r="D30" s="56"/>
      <c r="E30" s="56"/>
      <c r="F30" s="56"/>
      <c r="G30" s="56"/>
      <c r="H30" s="56"/>
      <c r="I30" s="5"/>
    </row>
    <row r="31" spans="1:9" x14ac:dyDescent="0.2">
      <c r="A31" s="54"/>
      <c r="B31" s="53"/>
      <c r="C31" s="53"/>
      <c r="D31" s="53"/>
      <c r="E31" s="53"/>
      <c r="F31" s="53"/>
      <c r="G31" s="53"/>
      <c r="H31" s="53"/>
      <c r="I31" s="5"/>
    </row>
    <row r="32" spans="1:9" x14ac:dyDescent="0.2">
      <c r="A32" s="55" t="s">
        <v>50</v>
      </c>
      <c r="B32" s="56"/>
      <c r="C32" s="56"/>
      <c r="D32" s="56"/>
      <c r="E32" s="56"/>
      <c r="F32" s="56"/>
      <c r="G32" s="56"/>
      <c r="H32" s="56"/>
      <c r="I32" s="5"/>
    </row>
    <row r="33" spans="1:9" x14ac:dyDescent="0.2">
      <c r="A33" s="54"/>
      <c r="B33" s="53"/>
      <c r="C33" s="53"/>
      <c r="D33" s="53"/>
      <c r="E33" s="53"/>
      <c r="F33" s="53"/>
      <c r="G33" s="53"/>
      <c r="H33" s="53"/>
      <c r="I33" s="5"/>
    </row>
    <row r="34" spans="1:9" x14ac:dyDescent="0.2">
      <c r="A34" s="55" t="s">
        <v>51</v>
      </c>
      <c r="B34" s="56"/>
      <c r="C34" s="56"/>
      <c r="D34" s="56"/>
      <c r="E34" s="56"/>
      <c r="F34" s="56"/>
      <c r="G34" s="56"/>
      <c r="H34" s="56"/>
      <c r="I34" s="5">
        <f>I14+I18+I23+I28+I30+I32</f>
        <v>0.67300000000000004</v>
      </c>
    </row>
    <row r="35" spans="1:9" x14ac:dyDescent="0.2">
      <c r="A35" s="54"/>
      <c r="B35" s="53"/>
      <c r="C35" s="53"/>
      <c r="D35" s="53"/>
      <c r="E35" s="53"/>
      <c r="F35" s="53"/>
      <c r="G35" s="53"/>
      <c r="H35" s="53"/>
      <c r="I35" s="5"/>
    </row>
    <row r="36" spans="1:9" x14ac:dyDescent="0.2">
      <c r="A36" s="55" t="s">
        <v>52</v>
      </c>
      <c r="B36" s="56"/>
      <c r="C36" s="56"/>
      <c r="D36" s="56"/>
      <c r="E36" s="56"/>
      <c r="F36" s="56"/>
      <c r="G36" s="56"/>
      <c r="H36" s="56"/>
      <c r="I36" s="5">
        <f>(I40+I38)/2</f>
        <v>3698.28</v>
      </c>
    </row>
    <row r="37" spans="1:9" x14ac:dyDescent="0.2">
      <c r="A37" s="54"/>
      <c r="B37" s="53"/>
      <c r="C37" s="53"/>
      <c r="D37" s="53"/>
      <c r="E37" s="53"/>
      <c r="F37" s="53"/>
      <c r="G37" s="53"/>
      <c r="H37" s="53"/>
      <c r="I37" s="5"/>
    </row>
    <row r="38" spans="1:9" x14ac:dyDescent="0.2">
      <c r="A38" s="78" t="s">
        <v>53</v>
      </c>
      <c r="B38" s="79"/>
      <c r="C38" s="79"/>
      <c r="D38" s="79"/>
      <c r="E38" s="79"/>
      <c r="F38" s="79"/>
      <c r="G38" s="79"/>
      <c r="H38" s="79"/>
      <c r="I38" s="14">
        <v>3698.28</v>
      </c>
    </row>
    <row r="39" spans="1:9" x14ac:dyDescent="0.2">
      <c r="A39" s="77" t="s">
        <v>109</v>
      </c>
      <c r="B39" s="89"/>
      <c r="C39" s="89"/>
      <c r="D39" s="89"/>
      <c r="E39" s="89"/>
      <c r="F39" s="89"/>
      <c r="G39" s="89"/>
      <c r="H39" s="89"/>
      <c r="I39" s="15"/>
    </row>
    <row r="40" spans="1:9" x14ac:dyDescent="0.2">
      <c r="A40" s="91" t="s">
        <v>54</v>
      </c>
      <c r="B40" s="92"/>
      <c r="C40" s="92"/>
      <c r="D40" s="92"/>
      <c r="E40" s="92"/>
      <c r="F40" s="92"/>
      <c r="G40" s="92"/>
      <c r="H40" s="93"/>
      <c r="I40" s="14">
        <v>3698.28</v>
      </c>
    </row>
    <row r="41" spans="1:9" x14ac:dyDescent="0.2">
      <c r="A41" s="77" t="s">
        <v>110</v>
      </c>
      <c r="B41" s="89"/>
      <c r="C41" s="89"/>
      <c r="D41" s="89"/>
      <c r="E41" s="89"/>
      <c r="F41" s="89"/>
      <c r="G41" s="89"/>
      <c r="H41" s="94"/>
      <c r="I41" s="15"/>
    </row>
    <row r="42" spans="1:9" x14ac:dyDescent="0.2">
      <c r="A42" s="68" t="s">
        <v>55</v>
      </c>
      <c r="B42" s="95"/>
      <c r="C42" s="95"/>
      <c r="D42" s="95"/>
      <c r="E42" s="95"/>
      <c r="F42" s="95"/>
      <c r="G42" s="95"/>
      <c r="H42" s="95"/>
      <c r="I42" s="24">
        <f>I34/I36</f>
        <v>1.8197648636663531E-4</v>
      </c>
    </row>
    <row r="43" spans="1:9" x14ac:dyDescent="0.2">
      <c r="A43" s="65" t="s">
        <v>56</v>
      </c>
      <c r="B43" s="87"/>
      <c r="C43" s="87"/>
      <c r="D43" s="87"/>
      <c r="E43" s="87"/>
      <c r="F43" s="87"/>
      <c r="G43" s="87"/>
      <c r="H43" s="87"/>
      <c r="I43" s="15"/>
    </row>
    <row r="44" spans="1:9" x14ac:dyDescent="0.2">
      <c r="A44" s="62"/>
      <c r="B44" s="63"/>
      <c r="C44" s="63"/>
      <c r="D44" s="63"/>
      <c r="E44" s="63"/>
      <c r="F44" s="63"/>
      <c r="G44" s="63"/>
      <c r="H44" s="64"/>
      <c r="I44" s="15"/>
    </row>
    <row r="45" spans="1:9" ht="15" x14ac:dyDescent="0.25">
      <c r="A45" s="81" t="s">
        <v>57</v>
      </c>
      <c r="B45" s="82"/>
      <c r="C45" s="82"/>
      <c r="D45" s="82"/>
      <c r="E45" s="82"/>
      <c r="F45" s="82"/>
      <c r="G45" s="82"/>
      <c r="H45" s="82"/>
      <c r="I45" s="15"/>
    </row>
    <row r="46" spans="1:9" x14ac:dyDescent="0.2">
      <c r="A46" s="55" t="s">
        <v>58</v>
      </c>
      <c r="B46" s="56"/>
      <c r="C46" s="56"/>
      <c r="D46" s="56"/>
      <c r="E46" s="56"/>
      <c r="F46" s="56"/>
      <c r="G46" s="56"/>
      <c r="H46" s="56"/>
      <c r="I46" s="15">
        <v>0</v>
      </c>
    </row>
    <row r="47" spans="1:9" x14ac:dyDescent="0.2">
      <c r="A47" s="55" t="s">
        <v>59</v>
      </c>
      <c r="B47" s="56"/>
      <c r="C47" s="56"/>
      <c r="D47" s="56"/>
      <c r="E47" s="56"/>
      <c r="F47" s="56"/>
      <c r="G47" s="56"/>
      <c r="H47" s="56"/>
      <c r="I47" s="15">
        <f>I48+I49+I50+I51+I52+I54+I56+I58+I60</f>
        <v>0.254</v>
      </c>
    </row>
    <row r="48" spans="1:9" x14ac:dyDescent="0.2">
      <c r="A48" s="54" t="s">
        <v>8</v>
      </c>
      <c r="B48" s="53"/>
      <c r="C48" s="53"/>
      <c r="D48" s="53"/>
      <c r="E48" s="53"/>
      <c r="F48" s="53"/>
      <c r="G48" s="53"/>
      <c r="H48" s="53"/>
      <c r="I48" s="16">
        <v>0</v>
      </c>
    </row>
    <row r="49" spans="1:9" x14ac:dyDescent="0.2">
      <c r="A49" s="54" t="s">
        <v>9</v>
      </c>
      <c r="B49" s="53"/>
      <c r="C49" s="53"/>
      <c r="D49" s="53"/>
      <c r="E49" s="53"/>
      <c r="F49" s="53"/>
      <c r="G49" s="53"/>
      <c r="H49" s="53"/>
      <c r="I49" s="4">
        <v>0</v>
      </c>
    </row>
    <row r="50" spans="1:9" x14ac:dyDescent="0.2">
      <c r="A50" s="54" t="s">
        <v>10</v>
      </c>
      <c r="B50" s="53"/>
      <c r="C50" s="53"/>
      <c r="D50" s="53"/>
      <c r="E50" s="53"/>
      <c r="F50" s="53"/>
      <c r="G50" s="53"/>
      <c r="H50" s="53"/>
      <c r="I50" s="4">
        <v>0</v>
      </c>
    </row>
    <row r="51" spans="1:9" x14ac:dyDescent="0.2">
      <c r="A51" s="54" t="s">
        <v>11</v>
      </c>
      <c r="B51" s="53"/>
      <c r="C51" s="53"/>
      <c r="D51" s="53"/>
      <c r="E51" s="53"/>
      <c r="F51" s="53"/>
      <c r="G51" s="53"/>
      <c r="H51" s="53"/>
      <c r="I51" s="4">
        <v>0</v>
      </c>
    </row>
    <row r="52" spans="1:9" x14ac:dyDescent="0.2">
      <c r="A52" s="78" t="s">
        <v>60</v>
      </c>
      <c r="B52" s="79"/>
      <c r="C52" s="79"/>
      <c r="D52" s="79"/>
      <c r="E52" s="79"/>
      <c r="F52" s="79"/>
      <c r="G52" s="79"/>
      <c r="H52" s="80"/>
      <c r="I52" s="17">
        <v>0.254</v>
      </c>
    </row>
    <row r="53" spans="1:9" x14ac:dyDescent="0.2">
      <c r="A53" s="76" t="s">
        <v>61</v>
      </c>
      <c r="B53" s="77"/>
      <c r="C53" s="77"/>
      <c r="D53" s="77"/>
      <c r="E53" s="77"/>
      <c r="F53" s="77"/>
      <c r="G53" s="77"/>
      <c r="H53" s="77"/>
      <c r="I53" s="16"/>
    </row>
    <row r="54" spans="1:9" x14ac:dyDescent="0.2">
      <c r="A54" s="78" t="s">
        <v>62</v>
      </c>
      <c r="B54" s="79"/>
      <c r="C54" s="79"/>
      <c r="D54" s="79"/>
      <c r="E54" s="79"/>
      <c r="F54" s="79"/>
      <c r="G54" s="79"/>
      <c r="H54" s="80"/>
      <c r="I54" s="17"/>
    </row>
    <row r="55" spans="1:9" x14ac:dyDescent="0.2">
      <c r="A55" s="76" t="s">
        <v>63</v>
      </c>
      <c r="B55" s="77"/>
      <c r="C55" s="77"/>
      <c r="D55" s="77"/>
      <c r="E55" s="77"/>
      <c r="F55" s="77"/>
      <c r="G55" s="77"/>
      <c r="H55" s="77"/>
      <c r="I55" s="16"/>
    </row>
    <row r="56" spans="1:9" x14ac:dyDescent="0.2">
      <c r="A56" s="78" t="s">
        <v>64</v>
      </c>
      <c r="B56" s="79"/>
      <c r="C56" s="79"/>
      <c r="D56" s="79"/>
      <c r="E56" s="79"/>
      <c r="F56" s="79"/>
      <c r="G56" s="79"/>
      <c r="H56" s="80"/>
      <c r="I56" s="19">
        <v>0</v>
      </c>
    </row>
    <row r="57" spans="1:9" x14ac:dyDescent="0.2">
      <c r="A57" s="76" t="s">
        <v>65</v>
      </c>
      <c r="B57" s="77"/>
      <c r="C57" s="77"/>
      <c r="D57" s="77"/>
      <c r="E57" s="77"/>
      <c r="F57" s="77"/>
      <c r="G57" s="77"/>
      <c r="H57" s="77"/>
      <c r="I57" s="17"/>
    </row>
    <row r="58" spans="1:9" x14ac:dyDescent="0.2">
      <c r="A58" s="78" t="s">
        <v>129</v>
      </c>
      <c r="B58" s="79"/>
      <c r="C58" s="79"/>
      <c r="D58" s="79"/>
      <c r="E58" s="79"/>
      <c r="F58" s="79"/>
      <c r="G58" s="79"/>
      <c r="H58" s="80"/>
      <c r="I58" s="19">
        <v>0</v>
      </c>
    </row>
    <row r="59" spans="1:9" x14ac:dyDescent="0.2">
      <c r="A59" s="76" t="s">
        <v>65</v>
      </c>
      <c r="B59" s="77"/>
      <c r="C59" s="77"/>
      <c r="D59" s="77"/>
      <c r="E59" s="77"/>
      <c r="F59" s="77"/>
      <c r="G59" s="77"/>
      <c r="H59" s="77"/>
      <c r="I59" s="16"/>
    </row>
    <row r="60" spans="1:9" x14ac:dyDescent="0.2">
      <c r="A60" s="54" t="s">
        <v>66</v>
      </c>
      <c r="B60" s="53"/>
      <c r="C60" s="53"/>
      <c r="D60" s="53"/>
      <c r="E60" s="53"/>
      <c r="F60" s="53"/>
      <c r="G60" s="53"/>
      <c r="H60" s="53"/>
      <c r="I60" s="4">
        <v>0</v>
      </c>
    </row>
    <row r="61" spans="1:9" x14ac:dyDescent="0.2">
      <c r="A61" s="70"/>
      <c r="B61" s="71"/>
      <c r="C61" s="71"/>
      <c r="D61" s="71"/>
      <c r="E61" s="71"/>
      <c r="F61" s="71"/>
      <c r="G61" s="71"/>
      <c r="H61" s="72"/>
      <c r="I61" s="4"/>
    </row>
    <row r="62" spans="1:9" x14ac:dyDescent="0.2">
      <c r="A62" s="68" t="s">
        <v>67</v>
      </c>
      <c r="B62" s="73"/>
      <c r="C62" s="73"/>
      <c r="D62" s="73"/>
      <c r="E62" s="73"/>
      <c r="F62" s="73"/>
      <c r="G62" s="73"/>
      <c r="H62" s="73"/>
      <c r="I62" s="23">
        <f>I47/I40</f>
        <v>6.8680575835253137E-5</v>
      </c>
    </row>
    <row r="63" spans="1:9" x14ac:dyDescent="0.2">
      <c r="A63" s="67" t="s">
        <v>68</v>
      </c>
      <c r="B63" s="68"/>
      <c r="C63" s="68"/>
      <c r="D63" s="68"/>
      <c r="E63" s="68"/>
      <c r="F63" s="68"/>
      <c r="G63" s="68"/>
      <c r="H63" s="68"/>
      <c r="I63" s="15"/>
    </row>
    <row r="64" spans="1:9" x14ac:dyDescent="0.2">
      <c r="A64" s="74" t="s">
        <v>69</v>
      </c>
      <c r="B64" s="75"/>
      <c r="C64" s="75"/>
      <c r="D64" s="75"/>
      <c r="E64" s="75"/>
      <c r="F64" s="75"/>
      <c r="G64" s="75"/>
      <c r="H64" s="75"/>
      <c r="I64" s="22">
        <v>0.01</v>
      </c>
    </row>
    <row r="65" spans="1:9" x14ac:dyDescent="0.2">
      <c r="A65" s="67" t="s">
        <v>70</v>
      </c>
      <c r="B65" s="68"/>
      <c r="C65" s="68"/>
      <c r="D65" s="68"/>
      <c r="E65" s="68"/>
      <c r="F65" s="68"/>
      <c r="G65" s="68"/>
      <c r="H65" s="68"/>
      <c r="I65" s="16"/>
    </row>
    <row r="66" spans="1:9" x14ac:dyDescent="0.2">
      <c r="A66" s="58" t="s">
        <v>71</v>
      </c>
      <c r="B66" s="59"/>
      <c r="C66" s="59"/>
      <c r="D66" s="59"/>
      <c r="E66" s="59"/>
      <c r="F66" s="59"/>
      <c r="G66" s="59"/>
      <c r="H66" s="60"/>
      <c r="I66" s="22">
        <f>I64-I62</f>
        <v>9.9313194241647477E-3</v>
      </c>
    </row>
    <row r="67" spans="1:9" x14ac:dyDescent="0.2">
      <c r="A67" s="61" t="s">
        <v>72</v>
      </c>
      <c r="B67" s="69"/>
      <c r="C67" s="69"/>
      <c r="D67" s="69"/>
      <c r="E67" s="69"/>
      <c r="F67" s="69"/>
      <c r="G67" s="69"/>
      <c r="H67" s="69"/>
      <c r="I67" s="16"/>
    </row>
    <row r="68" spans="1:9" x14ac:dyDescent="0.2">
      <c r="A68" s="62"/>
      <c r="B68" s="63"/>
      <c r="C68" s="63"/>
      <c r="D68" s="63"/>
      <c r="E68" s="63"/>
      <c r="F68" s="63"/>
      <c r="G68" s="63"/>
      <c r="H68" s="64"/>
      <c r="I68" s="16"/>
    </row>
    <row r="69" spans="1:9" x14ac:dyDescent="0.2">
      <c r="A69" s="65" t="s">
        <v>73</v>
      </c>
      <c r="B69" s="66"/>
      <c r="C69" s="66"/>
      <c r="D69" s="66"/>
      <c r="E69" s="66"/>
      <c r="F69" s="66"/>
      <c r="G69" s="66"/>
      <c r="H69" s="66"/>
      <c r="I69" s="20">
        <v>0</v>
      </c>
    </row>
    <row r="70" spans="1:9" x14ac:dyDescent="0.2">
      <c r="A70" s="58" t="s">
        <v>74</v>
      </c>
      <c r="B70" s="59"/>
      <c r="C70" s="59"/>
      <c r="D70" s="59"/>
      <c r="E70" s="59"/>
      <c r="F70" s="59"/>
      <c r="G70" s="59"/>
      <c r="H70" s="60"/>
      <c r="I70" s="18">
        <f>(I47-I69)/I40</f>
        <v>6.8680575835253137E-5</v>
      </c>
    </row>
    <row r="71" spans="1:9" x14ac:dyDescent="0.2">
      <c r="A71" s="61" t="s">
        <v>75</v>
      </c>
      <c r="B71" s="61"/>
      <c r="C71" s="61"/>
      <c r="D71" s="61"/>
      <c r="E71" s="61"/>
      <c r="F71" s="61"/>
      <c r="G71" s="61"/>
      <c r="H71" s="61"/>
      <c r="I71" s="16"/>
    </row>
    <row r="72" spans="1:9" x14ac:dyDescent="0.2">
      <c r="A72" s="62"/>
      <c r="B72" s="63"/>
      <c r="C72" s="63"/>
      <c r="D72" s="63"/>
      <c r="E72" s="63"/>
      <c r="F72" s="63"/>
      <c r="G72" s="63"/>
      <c r="H72" s="64"/>
      <c r="I72" s="4"/>
    </row>
    <row r="73" spans="1:9" x14ac:dyDescent="0.2">
      <c r="A73" s="65" t="s">
        <v>76</v>
      </c>
      <c r="B73" s="66"/>
      <c r="C73" s="66"/>
      <c r="D73" s="66"/>
      <c r="E73" s="66"/>
      <c r="F73" s="66"/>
      <c r="G73" s="66"/>
      <c r="H73" s="66"/>
      <c r="I73" s="5"/>
    </row>
    <row r="74" spans="1:9" x14ac:dyDescent="0.2">
      <c r="A74" s="52" t="s">
        <v>77</v>
      </c>
      <c r="B74" s="53"/>
      <c r="C74" s="53"/>
      <c r="D74" s="53"/>
      <c r="E74" s="53"/>
      <c r="F74" s="53"/>
      <c r="G74" s="53"/>
      <c r="H74" s="53"/>
      <c r="I74" s="5">
        <f>I34+I47-I69</f>
        <v>0.92700000000000005</v>
      </c>
    </row>
    <row r="75" spans="1:9" x14ac:dyDescent="0.2">
      <c r="A75" s="52" t="s">
        <v>78</v>
      </c>
      <c r="B75" s="53"/>
      <c r="C75" s="53"/>
      <c r="D75" s="53"/>
      <c r="E75" s="53"/>
      <c r="F75" s="53"/>
      <c r="G75" s="53"/>
      <c r="H75" s="53"/>
      <c r="I75" s="25">
        <f>I74/I36</f>
        <v>2.5065706220188844E-4</v>
      </c>
    </row>
    <row r="76" spans="1:9" x14ac:dyDescent="0.2">
      <c r="A76" s="54"/>
      <c r="B76" s="53"/>
      <c r="C76" s="53"/>
      <c r="D76" s="53"/>
      <c r="E76" s="53"/>
      <c r="F76" s="53"/>
      <c r="G76" s="53"/>
      <c r="H76" s="53"/>
      <c r="I76" s="5"/>
    </row>
    <row r="77" spans="1:9" x14ac:dyDescent="0.2">
      <c r="A77" s="55" t="s">
        <v>79</v>
      </c>
      <c r="B77" s="56"/>
      <c r="C77" s="56"/>
      <c r="D77" s="56"/>
      <c r="E77" s="56"/>
      <c r="F77" s="56"/>
      <c r="G77" s="56"/>
      <c r="H77" s="56"/>
      <c r="I77" s="14"/>
    </row>
    <row r="78" spans="1:9" x14ac:dyDescent="0.2">
      <c r="A78" s="52" t="s">
        <v>80</v>
      </c>
      <c r="B78" s="53"/>
      <c r="C78" s="53"/>
      <c r="D78" s="53"/>
      <c r="E78" s="53"/>
      <c r="F78" s="53"/>
      <c r="G78" s="53"/>
      <c r="H78" s="57"/>
      <c r="I78" s="21">
        <v>0.02</v>
      </c>
    </row>
    <row r="79" spans="1:9" x14ac:dyDescent="0.2">
      <c r="A79" s="52" t="s">
        <v>135</v>
      </c>
      <c r="B79" s="53"/>
      <c r="C79" s="53"/>
      <c r="D79" s="53"/>
      <c r="E79" s="53"/>
      <c r="F79" s="53"/>
      <c r="G79" s="53"/>
      <c r="H79" s="53"/>
      <c r="I79" s="15"/>
    </row>
    <row r="80" spans="1:9" x14ac:dyDescent="0.2">
      <c r="A80" s="52" t="s">
        <v>81</v>
      </c>
      <c r="B80" s="53"/>
      <c r="C80" s="53"/>
      <c r="D80" s="53"/>
      <c r="E80" s="53"/>
      <c r="F80" s="53"/>
      <c r="G80" s="53"/>
      <c r="H80" s="53"/>
      <c r="I80" s="25">
        <f>I42+I78</f>
        <v>2.0181976486366635E-2</v>
      </c>
    </row>
    <row r="84" spans="9:9" x14ac:dyDescent="0.2">
      <c r="I84">
        <v>15396</v>
      </c>
    </row>
  </sheetData>
  <mergeCells count="77">
    <mergeCell ref="A76:H76"/>
    <mergeCell ref="A77:H77"/>
    <mergeCell ref="A78:H78"/>
    <mergeCell ref="A79:H79"/>
    <mergeCell ref="A80:H80"/>
    <mergeCell ref="A75:H75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63:H63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51:H51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39:H39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27:H27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15:H15"/>
    <mergeCell ref="A4:I4"/>
    <mergeCell ref="A5:I5"/>
    <mergeCell ref="A6:I6"/>
    <mergeCell ref="A7:I7"/>
    <mergeCell ref="A8:I8"/>
    <mergeCell ref="A9:I9"/>
    <mergeCell ref="A10:I10"/>
    <mergeCell ref="A11:I11"/>
    <mergeCell ref="A12:H12"/>
    <mergeCell ref="A13:H13"/>
    <mergeCell ref="A14:H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rightToLeft="1" topLeftCell="A49" workbookViewId="0">
      <selection activeCell="L66" sqref="L66"/>
    </sheetView>
  </sheetViews>
  <sheetFormatPr defaultRowHeight="12.75" x14ac:dyDescent="0.2"/>
  <cols>
    <col min="9" max="9" width="10.140625" bestFit="1" customWidth="1"/>
  </cols>
  <sheetData>
    <row r="2" spans="1:9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83" t="s">
        <v>0</v>
      </c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5"/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3" t="s">
        <v>108</v>
      </c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85"/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85" t="s">
        <v>1</v>
      </c>
      <c r="B8" s="84"/>
      <c r="C8" s="84"/>
      <c r="D8" s="84"/>
      <c r="E8" s="84"/>
      <c r="F8" s="84"/>
      <c r="G8" s="84"/>
      <c r="H8" s="84"/>
      <c r="I8" s="84"/>
    </row>
    <row r="9" spans="1:9" x14ac:dyDescent="0.2">
      <c r="A9" s="85"/>
      <c r="B9" s="84"/>
      <c r="C9" s="84"/>
      <c r="D9" s="84"/>
      <c r="E9" s="84"/>
      <c r="F9" s="84"/>
      <c r="G9" s="84"/>
      <c r="H9" s="84"/>
      <c r="I9" s="84"/>
    </row>
    <row r="10" spans="1:9" x14ac:dyDescent="0.2">
      <c r="A10" s="96" t="s">
        <v>107</v>
      </c>
      <c r="B10" s="97"/>
      <c r="C10" s="97"/>
      <c r="D10" s="97"/>
      <c r="E10" s="97"/>
      <c r="F10" s="97"/>
      <c r="G10" s="97"/>
      <c r="H10" s="97"/>
      <c r="I10" s="97"/>
    </row>
    <row r="11" spans="1:9" x14ac:dyDescent="0.2">
      <c r="A11" s="98"/>
      <c r="B11" s="99"/>
      <c r="C11" s="99"/>
      <c r="D11" s="99"/>
      <c r="E11" s="99"/>
      <c r="F11" s="99"/>
      <c r="G11" s="99"/>
      <c r="H11" s="99"/>
      <c r="I11" s="99"/>
    </row>
    <row r="12" spans="1:9" x14ac:dyDescent="0.2">
      <c r="A12" s="54"/>
      <c r="B12" s="53"/>
      <c r="C12" s="53"/>
      <c r="D12" s="53"/>
      <c r="E12" s="53"/>
      <c r="F12" s="53"/>
      <c r="G12" s="53"/>
      <c r="H12" s="53"/>
      <c r="I12" s="1" t="s">
        <v>3</v>
      </c>
    </row>
    <row r="13" spans="1:9" x14ac:dyDescent="0.2">
      <c r="A13" s="55" t="s">
        <v>40</v>
      </c>
      <c r="B13" s="56"/>
      <c r="C13" s="56"/>
      <c r="D13" s="56"/>
      <c r="E13" s="56"/>
      <c r="F13" s="56"/>
      <c r="G13" s="56"/>
      <c r="H13" s="56"/>
      <c r="I13" s="1"/>
    </row>
    <row r="14" spans="1:9" x14ac:dyDescent="0.2">
      <c r="A14" s="55" t="s">
        <v>41</v>
      </c>
      <c r="B14" s="53"/>
      <c r="C14" s="53"/>
      <c r="D14" s="53"/>
      <c r="E14" s="53"/>
      <c r="F14" s="53"/>
      <c r="G14" s="53"/>
      <c r="H14" s="53"/>
      <c r="I14" s="5">
        <f>I15+I16</f>
        <v>0.20100000000000001</v>
      </c>
    </row>
    <row r="15" spans="1:9" x14ac:dyDescent="0.2">
      <c r="A15" s="54" t="s">
        <v>4</v>
      </c>
      <c r="B15" s="53"/>
      <c r="C15" s="53"/>
      <c r="D15" s="53"/>
      <c r="E15" s="53"/>
      <c r="F15" s="53"/>
      <c r="G15" s="53"/>
      <c r="H15" s="53"/>
      <c r="I15" s="4">
        <v>0</v>
      </c>
    </row>
    <row r="16" spans="1:9" x14ac:dyDescent="0.2">
      <c r="A16" s="54" t="s">
        <v>5</v>
      </c>
      <c r="B16" s="53"/>
      <c r="C16" s="53"/>
      <c r="D16" s="53"/>
      <c r="E16" s="53"/>
      <c r="F16" s="53"/>
      <c r="G16" s="53"/>
      <c r="H16" s="53"/>
      <c r="I16" s="4">
        <v>0.20100000000000001</v>
      </c>
    </row>
    <row r="17" spans="1:9" x14ac:dyDescent="0.2">
      <c r="A17" s="86"/>
      <c r="B17" s="79"/>
      <c r="C17" s="79"/>
      <c r="D17" s="79"/>
      <c r="E17" s="79"/>
      <c r="F17" s="79"/>
      <c r="G17" s="79"/>
      <c r="H17" s="79"/>
      <c r="I17" s="4"/>
    </row>
    <row r="18" spans="1:9" x14ac:dyDescent="0.2">
      <c r="A18" s="68" t="s">
        <v>42</v>
      </c>
      <c r="B18" s="73"/>
      <c r="C18" s="73"/>
      <c r="D18" s="73"/>
      <c r="E18" s="73"/>
      <c r="F18" s="73"/>
      <c r="G18" s="73"/>
      <c r="H18" s="73"/>
      <c r="I18" s="14">
        <f>I20+I21</f>
        <v>0</v>
      </c>
    </row>
    <row r="19" spans="1:9" x14ac:dyDescent="0.2">
      <c r="A19" s="65" t="s">
        <v>43</v>
      </c>
      <c r="B19" s="87"/>
      <c r="C19" s="87"/>
      <c r="D19" s="87"/>
      <c r="E19" s="87"/>
      <c r="F19" s="87"/>
      <c r="G19" s="87"/>
      <c r="H19" s="88"/>
      <c r="I19" s="15"/>
    </row>
    <row r="20" spans="1:9" x14ac:dyDescent="0.2">
      <c r="A20" s="54" t="s">
        <v>6</v>
      </c>
      <c r="B20" s="53"/>
      <c r="C20" s="53"/>
      <c r="D20" s="53"/>
      <c r="E20" s="53"/>
      <c r="F20" s="53"/>
      <c r="G20" s="53"/>
      <c r="H20" s="53"/>
      <c r="I20" s="16">
        <v>0</v>
      </c>
    </row>
    <row r="21" spans="1:9" x14ac:dyDescent="0.2">
      <c r="A21" s="54" t="s">
        <v>7</v>
      </c>
      <c r="B21" s="53"/>
      <c r="C21" s="53"/>
      <c r="D21" s="53"/>
      <c r="E21" s="53"/>
      <c r="F21" s="53"/>
      <c r="G21" s="53"/>
      <c r="H21" s="53"/>
      <c r="I21" s="4"/>
    </row>
    <row r="22" spans="1:9" x14ac:dyDescent="0.2">
      <c r="A22" s="54"/>
      <c r="B22" s="53"/>
      <c r="C22" s="53"/>
      <c r="D22" s="53"/>
      <c r="E22" s="53"/>
      <c r="F22" s="53"/>
      <c r="G22" s="53"/>
      <c r="H22" s="53"/>
      <c r="I22" s="4"/>
    </row>
    <row r="23" spans="1:9" x14ac:dyDescent="0.2">
      <c r="A23" s="55" t="s">
        <v>44</v>
      </c>
      <c r="B23" s="53"/>
      <c r="C23" s="53"/>
      <c r="D23" s="53"/>
      <c r="E23" s="53"/>
      <c r="F23" s="53"/>
      <c r="G23" s="53"/>
      <c r="H23" s="53"/>
      <c r="I23" s="14">
        <f>I24+I26</f>
        <v>0</v>
      </c>
    </row>
    <row r="24" spans="1:9" x14ac:dyDescent="0.2">
      <c r="A24" s="78" t="s">
        <v>45</v>
      </c>
      <c r="B24" s="79"/>
      <c r="C24" s="79"/>
      <c r="D24" s="79"/>
      <c r="E24" s="79"/>
      <c r="F24" s="79"/>
      <c r="G24" s="79"/>
      <c r="H24" s="80"/>
      <c r="I24" s="17">
        <v>0</v>
      </c>
    </row>
    <row r="25" spans="1:9" x14ac:dyDescent="0.2">
      <c r="A25" s="76" t="s">
        <v>46</v>
      </c>
      <c r="B25" s="89"/>
      <c r="C25" s="89"/>
      <c r="D25" s="89"/>
      <c r="E25" s="89"/>
      <c r="F25" s="89"/>
      <c r="G25" s="89"/>
      <c r="H25" s="89"/>
      <c r="I25" s="16"/>
    </row>
    <row r="26" spans="1:9" x14ac:dyDescent="0.2">
      <c r="A26" s="90" t="s">
        <v>47</v>
      </c>
      <c r="B26" s="66"/>
      <c r="C26" s="66"/>
      <c r="D26" s="66"/>
      <c r="E26" s="66"/>
      <c r="F26" s="66"/>
      <c r="G26" s="66"/>
      <c r="H26" s="66"/>
      <c r="I26" s="4">
        <v>0</v>
      </c>
    </row>
    <row r="27" spans="1:9" x14ac:dyDescent="0.2">
      <c r="A27" s="54"/>
      <c r="B27" s="53"/>
      <c r="C27" s="53"/>
      <c r="D27" s="53"/>
      <c r="E27" s="53"/>
      <c r="F27" s="53"/>
      <c r="G27" s="53"/>
      <c r="H27" s="53"/>
      <c r="I27" s="4"/>
    </row>
    <row r="28" spans="1:9" x14ac:dyDescent="0.2">
      <c r="A28" s="55" t="s">
        <v>48</v>
      </c>
      <c r="B28" s="53"/>
      <c r="C28" s="53"/>
      <c r="D28" s="53"/>
      <c r="E28" s="53"/>
      <c r="F28" s="53"/>
      <c r="G28" s="53"/>
      <c r="H28" s="53"/>
      <c r="I28" s="5">
        <v>8.1000000000000003E-2</v>
      </c>
    </row>
    <row r="29" spans="1:9" x14ac:dyDescent="0.2">
      <c r="A29" s="54"/>
      <c r="B29" s="53"/>
      <c r="C29" s="53"/>
      <c r="D29" s="53"/>
      <c r="E29" s="53"/>
      <c r="F29" s="53"/>
      <c r="G29" s="53"/>
      <c r="H29" s="53"/>
      <c r="I29" s="5"/>
    </row>
    <row r="30" spans="1:9" x14ac:dyDescent="0.2">
      <c r="A30" s="55" t="s">
        <v>49</v>
      </c>
      <c r="B30" s="56"/>
      <c r="C30" s="56"/>
      <c r="D30" s="56"/>
      <c r="E30" s="56"/>
      <c r="F30" s="56"/>
      <c r="G30" s="56"/>
      <c r="H30" s="56"/>
      <c r="I30" s="5"/>
    </row>
    <row r="31" spans="1:9" x14ac:dyDescent="0.2">
      <c r="A31" s="54"/>
      <c r="B31" s="53"/>
      <c r="C31" s="53"/>
      <c r="D31" s="53"/>
      <c r="E31" s="53"/>
      <c r="F31" s="53"/>
      <c r="G31" s="53"/>
      <c r="H31" s="53"/>
      <c r="I31" s="5"/>
    </row>
    <row r="32" spans="1:9" x14ac:dyDescent="0.2">
      <c r="A32" s="55" t="s">
        <v>50</v>
      </c>
      <c r="B32" s="56"/>
      <c r="C32" s="56"/>
      <c r="D32" s="56"/>
      <c r="E32" s="56"/>
      <c r="F32" s="56"/>
      <c r="G32" s="56"/>
      <c r="H32" s="56"/>
      <c r="I32" s="5"/>
    </row>
    <row r="33" spans="1:9" x14ac:dyDescent="0.2">
      <c r="A33" s="54"/>
      <c r="B33" s="53"/>
      <c r="C33" s="53"/>
      <c r="D33" s="53"/>
      <c r="E33" s="53"/>
      <c r="F33" s="53"/>
      <c r="G33" s="53"/>
      <c r="H33" s="53"/>
      <c r="I33" s="5"/>
    </row>
    <row r="34" spans="1:9" x14ac:dyDescent="0.2">
      <c r="A34" s="55" t="s">
        <v>51</v>
      </c>
      <c r="B34" s="56"/>
      <c r="C34" s="56"/>
      <c r="D34" s="56"/>
      <c r="E34" s="56"/>
      <c r="F34" s="56"/>
      <c r="G34" s="56"/>
      <c r="H34" s="56"/>
      <c r="I34" s="5">
        <f>I14+I18+I23+I28+I30+I32</f>
        <v>0.28200000000000003</v>
      </c>
    </row>
    <row r="35" spans="1:9" x14ac:dyDescent="0.2">
      <c r="A35" s="54"/>
      <c r="B35" s="53"/>
      <c r="C35" s="53"/>
      <c r="D35" s="53"/>
      <c r="E35" s="53"/>
      <c r="F35" s="53"/>
      <c r="G35" s="53"/>
      <c r="H35" s="53"/>
      <c r="I35" s="5"/>
    </row>
    <row r="36" spans="1:9" x14ac:dyDescent="0.2">
      <c r="A36" s="55" t="s">
        <v>52</v>
      </c>
      <c r="B36" s="56"/>
      <c r="C36" s="56"/>
      <c r="D36" s="56"/>
      <c r="E36" s="56"/>
      <c r="F36" s="56"/>
      <c r="G36" s="56"/>
      <c r="H36" s="56"/>
      <c r="I36" s="5">
        <f>(I40+I38)/2</f>
        <v>390.16</v>
      </c>
    </row>
    <row r="37" spans="1:9" x14ac:dyDescent="0.2">
      <c r="A37" s="54"/>
      <c r="B37" s="53"/>
      <c r="C37" s="53"/>
      <c r="D37" s="53"/>
      <c r="E37" s="53"/>
      <c r="F37" s="53"/>
      <c r="G37" s="53"/>
      <c r="H37" s="53"/>
      <c r="I37" s="5"/>
    </row>
    <row r="38" spans="1:9" x14ac:dyDescent="0.2">
      <c r="A38" s="78" t="s">
        <v>53</v>
      </c>
      <c r="B38" s="79"/>
      <c r="C38" s="79"/>
      <c r="D38" s="79"/>
      <c r="E38" s="79"/>
      <c r="F38" s="79"/>
      <c r="G38" s="79"/>
      <c r="H38" s="79"/>
      <c r="I38" s="14">
        <v>390.16</v>
      </c>
    </row>
    <row r="39" spans="1:9" x14ac:dyDescent="0.2">
      <c r="A39" s="77" t="s">
        <v>109</v>
      </c>
      <c r="B39" s="89"/>
      <c r="C39" s="89"/>
      <c r="D39" s="89"/>
      <c r="E39" s="89"/>
      <c r="F39" s="89"/>
      <c r="G39" s="89"/>
      <c r="H39" s="89"/>
      <c r="I39" s="15"/>
    </row>
    <row r="40" spans="1:9" x14ac:dyDescent="0.2">
      <c r="A40" s="91" t="s">
        <v>54</v>
      </c>
      <c r="B40" s="92"/>
      <c r="C40" s="92"/>
      <c r="D40" s="92"/>
      <c r="E40" s="92"/>
      <c r="F40" s="92"/>
      <c r="G40" s="92"/>
      <c r="H40" s="93"/>
      <c r="I40" s="14">
        <v>390.16</v>
      </c>
    </row>
    <row r="41" spans="1:9" x14ac:dyDescent="0.2">
      <c r="A41" s="77" t="s">
        <v>110</v>
      </c>
      <c r="B41" s="89"/>
      <c r="C41" s="89"/>
      <c r="D41" s="89"/>
      <c r="E41" s="89"/>
      <c r="F41" s="89"/>
      <c r="G41" s="89"/>
      <c r="H41" s="94"/>
      <c r="I41" s="15"/>
    </row>
    <row r="42" spans="1:9" x14ac:dyDescent="0.2">
      <c r="A42" s="68" t="s">
        <v>55</v>
      </c>
      <c r="B42" s="95"/>
      <c r="C42" s="95"/>
      <c r="D42" s="95"/>
      <c r="E42" s="95"/>
      <c r="F42" s="95"/>
      <c r="G42" s="95"/>
      <c r="H42" s="95"/>
      <c r="I42" s="24">
        <f>I34/I36</f>
        <v>7.2278039778552394E-4</v>
      </c>
    </row>
    <row r="43" spans="1:9" x14ac:dyDescent="0.2">
      <c r="A43" s="65" t="s">
        <v>56</v>
      </c>
      <c r="B43" s="87"/>
      <c r="C43" s="87"/>
      <c r="D43" s="87"/>
      <c r="E43" s="87"/>
      <c r="F43" s="87"/>
      <c r="G43" s="87"/>
      <c r="H43" s="87"/>
      <c r="I43" s="15"/>
    </row>
    <row r="44" spans="1:9" x14ac:dyDescent="0.2">
      <c r="A44" s="62"/>
      <c r="B44" s="63"/>
      <c r="C44" s="63"/>
      <c r="D44" s="63"/>
      <c r="E44" s="63"/>
      <c r="F44" s="63"/>
      <c r="G44" s="63"/>
      <c r="H44" s="64"/>
      <c r="I44" s="15"/>
    </row>
    <row r="45" spans="1:9" ht="15" x14ac:dyDescent="0.25">
      <c r="A45" s="81" t="s">
        <v>57</v>
      </c>
      <c r="B45" s="82"/>
      <c r="C45" s="82"/>
      <c r="D45" s="82"/>
      <c r="E45" s="82"/>
      <c r="F45" s="82"/>
      <c r="G45" s="82"/>
      <c r="H45" s="82"/>
      <c r="I45" s="15"/>
    </row>
    <row r="46" spans="1:9" x14ac:dyDescent="0.2">
      <c r="A46" s="55" t="s">
        <v>58</v>
      </c>
      <c r="B46" s="56"/>
      <c r="C46" s="56"/>
      <c r="D46" s="56"/>
      <c r="E46" s="56"/>
      <c r="F46" s="56"/>
      <c r="G46" s="56"/>
      <c r="H46" s="56"/>
      <c r="I46" s="15">
        <v>0</v>
      </c>
    </row>
    <row r="47" spans="1:9" x14ac:dyDescent="0.2">
      <c r="A47" s="55" t="s">
        <v>59</v>
      </c>
      <c r="B47" s="56"/>
      <c r="C47" s="56"/>
      <c r="D47" s="56"/>
      <c r="E47" s="56"/>
      <c r="F47" s="56"/>
      <c r="G47" s="56"/>
      <c r="H47" s="56"/>
      <c r="I47" s="15">
        <f>I48+I49+I50+I51+I52+I54+I56+I58+I60</f>
        <v>8.0500000000000002E-2</v>
      </c>
    </row>
    <row r="48" spans="1:9" x14ac:dyDescent="0.2">
      <c r="A48" s="54" t="s">
        <v>8</v>
      </c>
      <c r="B48" s="53"/>
      <c r="C48" s="53"/>
      <c r="D48" s="53"/>
      <c r="E48" s="53"/>
      <c r="F48" s="53"/>
      <c r="G48" s="53"/>
      <c r="H48" s="53"/>
      <c r="I48" s="16">
        <v>0</v>
      </c>
    </row>
    <row r="49" spans="1:9" x14ac:dyDescent="0.2">
      <c r="A49" s="54" t="s">
        <v>9</v>
      </c>
      <c r="B49" s="53"/>
      <c r="C49" s="53"/>
      <c r="D49" s="53"/>
      <c r="E49" s="53"/>
      <c r="F49" s="53"/>
      <c r="G49" s="53"/>
      <c r="H49" s="53"/>
      <c r="I49" s="4">
        <v>0</v>
      </c>
    </row>
    <row r="50" spans="1:9" x14ac:dyDescent="0.2">
      <c r="A50" s="54" t="s">
        <v>10</v>
      </c>
      <c r="B50" s="53"/>
      <c r="C50" s="53"/>
      <c r="D50" s="53"/>
      <c r="E50" s="53"/>
      <c r="F50" s="53"/>
      <c r="G50" s="53"/>
      <c r="H50" s="53"/>
      <c r="I50" s="4">
        <v>0</v>
      </c>
    </row>
    <row r="51" spans="1:9" x14ac:dyDescent="0.2">
      <c r="A51" s="54" t="s">
        <v>11</v>
      </c>
      <c r="B51" s="53"/>
      <c r="C51" s="53"/>
      <c r="D51" s="53"/>
      <c r="E51" s="53"/>
      <c r="F51" s="53"/>
      <c r="G51" s="53"/>
      <c r="H51" s="53"/>
      <c r="I51" s="4">
        <v>0</v>
      </c>
    </row>
    <row r="52" spans="1:9" x14ac:dyDescent="0.2">
      <c r="A52" s="78" t="s">
        <v>60</v>
      </c>
      <c r="B52" s="79"/>
      <c r="C52" s="79"/>
      <c r="D52" s="79"/>
      <c r="E52" s="79"/>
      <c r="F52" s="79"/>
      <c r="G52" s="79"/>
      <c r="H52" s="80"/>
      <c r="I52" s="17">
        <v>5.3499999999999999E-2</v>
      </c>
    </row>
    <row r="53" spans="1:9" x14ac:dyDescent="0.2">
      <c r="A53" s="76" t="s">
        <v>61</v>
      </c>
      <c r="B53" s="77"/>
      <c r="C53" s="77"/>
      <c r="D53" s="77"/>
      <c r="E53" s="77"/>
      <c r="F53" s="77"/>
      <c r="G53" s="77"/>
      <c r="H53" s="77"/>
      <c r="I53" s="16"/>
    </row>
    <row r="54" spans="1:9" x14ac:dyDescent="0.2">
      <c r="A54" s="78" t="s">
        <v>62</v>
      </c>
      <c r="B54" s="79"/>
      <c r="C54" s="79"/>
      <c r="D54" s="79"/>
      <c r="E54" s="79"/>
      <c r="F54" s="79"/>
      <c r="G54" s="79"/>
      <c r="H54" s="80"/>
      <c r="I54" s="17">
        <v>2.7E-2</v>
      </c>
    </row>
    <row r="55" spans="1:9" x14ac:dyDescent="0.2">
      <c r="A55" s="76" t="s">
        <v>63</v>
      </c>
      <c r="B55" s="77"/>
      <c r="C55" s="77"/>
      <c r="D55" s="77"/>
      <c r="E55" s="77"/>
      <c r="F55" s="77"/>
      <c r="G55" s="77"/>
      <c r="H55" s="77"/>
      <c r="I55" s="16"/>
    </row>
    <row r="56" spans="1:9" x14ac:dyDescent="0.2">
      <c r="A56" s="78" t="s">
        <v>64</v>
      </c>
      <c r="B56" s="79"/>
      <c r="C56" s="79"/>
      <c r="D56" s="79"/>
      <c r="E56" s="79"/>
      <c r="F56" s="79"/>
      <c r="G56" s="79"/>
      <c r="H56" s="80"/>
      <c r="I56" s="19">
        <v>0</v>
      </c>
    </row>
    <row r="57" spans="1:9" x14ac:dyDescent="0.2">
      <c r="A57" s="76" t="s">
        <v>65</v>
      </c>
      <c r="B57" s="77"/>
      <c r="C57" s="77"/>
      <c r="D57" s="77"/>
      <c r="E57" s="77"/>
      <c r="F57" s="77"/>
      <c r="G57" s="77"/>
      <c r="H57" s="77"/>
      <c r="I57" s="17"/>
    </row>
    <row r="58" spans="1:9" x14ac:dyDescent="0.2">
      <c r="A58" s="78" t="s">
        <v>129</v>
      </c>
      <c r="B58" s="79"/>
      <c r="C58" s="79"/>
      <c r="D58" s="79"/>
      <c r="E58" s="79"/>
      <c r="F58" s="79"/>
      <c r="G58" s="79"/>
      <c r="H58" s="80"/>
      <c r="I58" s="19">
        <v>0</v>
      </c>
    </row>
    <row r="59" spans="1:9" x14ac:dyDescent="0.2">
      <c r="A59" s="76" t="s">
        <v>65</v>
      </c>
      <c r="B59" s="77"/>
      <c r="C59" s="77"/>
      <c r="D59" s="77"/>
      <c r="E59" s="77"/>
      <c r="F59" s="77"/>
      <c r="G59" s="77"/>
      <c r="H59" s="77"/>
      <c r="I59" s="16"/>
    </row>
    <row r="60" spans="1:9" x14ac:dyDescent="0.2">
      <c r="A60" s="54" t="s">
        <v>66</v>
      </c>
      <c r="B60" s="53"/>
      <c r="C60" s="53"/>
      <c r="D60" s="53"/>
      <c r="E60" s="53"/>
      <c r="F60" s="53"/>
      <c r="G60" s="53"/>
      <c r="H60" s="53"/>
      <c r="I60" s="4">
        <v>0</v>
      </c>
    </row>
    <row r="61" spans="1:9" x14ac:dyDescent="0.2">
      <c r="A61" s="70"/>
      <c r="B61" s="71"/>
      <c r="C61" s="71"/>
      <c r="D61" s="71"/>
      <c r="E61" s="71"/>
      <c r="F61" s="71"/>
      <c r="G61" s="71"/>
      <c r="H61" s="72"/>
      <c r="I61" s="4"/>
    </row>
    <row r="62" spans="1:9" x14ac:dyDescent="0.2">
      <c r="A62" s="68" t="s">
        <v>67</v>
      </c>
      <c r="B62" s="73"/>
      <c r="C62" s="73"/>
      <c r="D62" s="73"/>
      <c r="E62" s="73"/>
      <c r="F62" s="73"/>
      <c r="G62" s="73"/>
      <c r="H62" s="73"/>
      <c r="I62" s="23">
        <f>I47/I40</f>
        <v>2.0632561000615132E-4</v>
      </c>
    </row>
    <row r="63" spans="1:9" x14ac:dyDescent="0.2">
      <c r="A63" s="67" t="s">
        <v>68</v>
      </c>
      <c r="B63" s="68"/>
      <c r="C63" s="68"/>
      <c r="D63" s="68"/>
      <c r="E63" s="68"/>
      <c r="F63" s="68"/>
      <c r="G63" s="68"/>
      <c r="H63" s="68"/>
      <c r="I63" s="15"/>
    </row>
    <row r="64" spans="1:9" x14ac:dyDescent="0.2">
      <c r="A64" s="74" t="s">
        <v>69</v>
      </c>
      <c r="B64" s="75"/>
      <c r="C64" s="75"/>
      <c r="D64" s="75"/>
      <c r="E64" s="75"/>
      <c r="F64" s="75"/>
      <c r="G64" s="75"/>
      <c r="H64" s="75"/>
      <c r="I64" s="22">
        <v>5.0000000000000001E-3</v>
      </c>
    </row>
    <row r="65" spans="1:9" x14ac:dyDescent="0.2">
      <c r="A65" s="67" t="s">
        <v>70</v>
      </c>
      <c r="B65" s="68"/>
      <c r="C65" s="68"/>
      <c r="D65" s="68"/>
      <c r="E65" s="68"/>
      <c r="F65" s="68"/>
      <c r="G65" s="68"/>
      <c r="H65" s="68"/>
      <c r="I65" s="16"/>
    </row>
    <row r="66" spans="1:9" x14ac:dyDescent="0.2">
      <c r="A66" s="58" t="s">
        <v>71</v>
      </c>
      <c r="B66" s="59"/>
      <c r="C66" s="59"/>
      <c r="D66" s="59"/>
      <c r="E66" s="59"/>
      <c r="F66" s="59"/>
      <c r="G66" s="59"/>
      <c r="H66" s="60"/>
      <c r="I66" s="22">
        <f>I64-I62</f>
        <v>4.7936743899938492E-3</v>
      </c>
    </row>
    <row r="67" spans="1:9" x14ac:dyDescent="0.2">
      <c r="A67" s="61" t="s">
        <v>72</v>
      </c>
      <c r="B67" s="69"/>
      <c r="C67" s="69"/>
      <c r="D67" s="69"/>
      <c r="E67" s="69"/>
      <c r="F67" s="69"/>
      <c r="G67" s="69"/>
      <c r="H67" s="69"/>
      <c r="I67" s="16"/>
    </row>
    <row r="68" spans="1:9" x14ac:dyDescent="0.2">
      <c r="A68" s="62"/>
      <c r="B68" s="63"/>
      <c r="C68" s="63"/>
      <c r="D68" s="63"/>
      <c r="E68" s="63"/>
      <c r="F68" s="63"/>
      <c r="G68" s="63"/>
      <c r="H68" s="64"/>
      <c r="I68" s="16"/>
    </row>
    <row r="69" spans="1:9" x14ac:dyDescent="0.2">
      <c r="A69" s="65" t="s">
        <v>73</v>
      </c>
      <c r="B69" s="66"/>
      <c r="C69" s="66"/>
      <c r="D69" s="66"/>
      <c r="E69" s="66"/>
      <c r="F69" s="66"/>
      <c r="G69" s="66"/>
      <c r="H69" s="66"/>
      <c r="I69" s="20">
        <v>0</v>
      </c>
    </row>
    <row r="70" spans="1:9" x14ac:dyDescent="0.2">
      <c r="A70" s="58" t="s">
        <v>74</v>
      </c>
      <c r="B70" s="59"/>
      <c r="C70" s="59"/>
      <c r="D70" s="59"/>
      <c r="E70" s="59"/>
      <c r="F70" s="59"/>
      <c r="G70" s="59"/>
      <c r="H70" s="60"/>
      <c r="I70" s="18">
        <f>(I47-I69)/I40</f>
        <v>2.0632561000615132E-4</v>
      </c>
    </row>
    <row r="71" spans="1:9" x14ac:dyDescent="0.2">
      <c r="A71" s="61" t="s">
        <v>75</v>
      </c>
      <c r="B71" s="61"/>
      <c r="C71" s="61"/>
      <c r="D71" s="61"/>
      <c r="E71" s="61"/>
      <c r="F71" s="61"/>
      <c r="G71" s="61"/>
      <c r="H71" s="61"/>
      <c r="I71" s="16"/>
    </row>
    <row r="72" spans="1:9" x14ac:dyDescent="0.2">
      <c r="A72" s="62"/>
      <c r="B72" s="63"/>
      <c r="C72" s="63"/>
      <c r="D72" s="63"/>
      <c r="E72" s="63"/>
      <c r="F72" s="63"/>
      <c r="G72" s="63"/>
      <c r="H72" s="64"/>
      <c r="I72" s="4"/>
    </row>
    <row r="73" spans="1:9" x14ac:dyDescent="0.2">
      <c r="A73" s="65" t="s">
        <v>76</v>
      </c>
      <c r="B73" s="66"/>
      <c r="C73" s="66"/>
      <c r="D73" s="66"/>
      <c r="E73" s="66"/>
      <c r="F73" s="66"/>
      <c r="G73" s="66"/>
      <c r="H73" s="66"/>
      <c r="I73" s="5"/>
    </row>
    <row r="74" spans="1:9" x14ac:dyDescent="0.2">
      <c r="A74" s="52" t="s">
        <v>77</v>
      </c>
      <c r="B74" s="53"/>
      <c r="C74" s="53"/>
      <c r="D74" s="53"/>
      <c r="E74" s="53"/>
      <c r="F74" s="53"/>
      <c r="G74" s="53"/>
      <c r="H74" s="53"/>
      <c r="I74" s="5">
        <f>I34+I47-I69</f>
        <v>0.36250000000000004</v>
      </c>
    </row>
    <row r="75" spans="1:9" x14ac:dyDescent="0.2">
      <c r="A75" s="52" t="s">
        <v>78</v>
      </c>
      <c r="B75" s="53"/>
      <c r="C75" s="53"/>
      <c r="D75" s="53"/>
      <c r="E75" s="53"/>
      <c r="F75" s="53"/>
      <c r="G75" s="53"/>
      <c r="H75" s="53"/>
      <c r="I75" s="25">
        <f>I74/I36</f>
        <v>9.2910600779167526E-4</v>
      </c>
    </row>
    <row r="76" spans="1:9" x14ac:dyDescent="0.2">
      <c r="A76" s="54"/>
      <c r="B76" s="53"/>
      <c r="C76" s="53"/>
      <c r="D76" s="53"/>
      <c r="E76" s="53"/>
      <c r="F76" s="53"/>
      <c r="G76" s="53"/>
      <c r="H76" s="53"/>
      <c r="I76" s="5"/>
    </row>
    <row r="77" spans="1:9" x14ac:dyDescent="0.2">
      <c r="A77" s="55" t="s">
        <v>79</v>
      </c>
      <c r="B77" s="56"/>
      <c r="C77" s="56"/>
      <c r="D77" s="56"/>
      <c r="E77" s="56"/>
      <c r="F77" s="56"/>
      <c r="G77" s="56"/>
      <c r="H77" s="56"/>
      <c r="I77" s="14"/>
    </row>
    <row r="78" spans="1:9" x14ac:dyDescent="0.2">
      <c r="A78" s="52" t="s">
        <v>80</v>
      </c>
      <c r="B78" s="53"/>
      <c r="C78" s="53"/>
      <c r="D78" s="53"/>
      <c r="E78" s="53"/>
      <c r="F78" s="53"/>
      <c r="G78" s="53"/>
      <c r="H78" s="57"/>
      <c r="I78" s="21">
        <v>0.04</v>
      </c>
    </row>
    <row r="79" spans="1:9" x14ac:dyDescent="0.2">
      <c r="A79" s="52" t="s">
        <v>135</v>
      </c>
      <c r="B79" s="53"/>
      <c r="C79" s="53"/>
      <c r="D79" s="53"/>
      <c r="E79" s="53"/>
      <c r="F79" s="53"/>
      <c r="G79" s="53"/>
      <c r="H79" s="53"/>
      <c r="I79" s="15"/>
    </row>
    <row r="80" spans="1:9" x14ac:dyDescent="0.2">
      <c r="A80" s="52" t="s">
        <v>81</v>
      </c>
      <c r="B80" s="53"/>
      <c r="C80" s="53"/>
      <c r="D80" s="53"/>
      <c r="E80" s="53"/>
      <c r="F80" s="53"/>
      <c r="G80" s="53"/>
      <c r="H80" s="53"/>
      <c r="I80" s="25">
        <f>I42+I78</f>
        <v>4.0722780397785527E-2</v>
      </c>
    </row>
    <row r="84" spans="9:9" x14ac:dyDescent="0.2">
      <c r="I84">
        <v>15423</v>
      </c>
    </row>
  </sheetData>
  <mergeCells count="77">
    <mergeCell ref="A76:H76"/>
    <mergeCell ref="A77:H77"/>
    <mergeCell ref="A78:H78"/>
    <mergeCell ref="A79:H79"/>
    <mergeCell ref="A80:H80"/>
    <mergeCell ref="A75:H75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63:H63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51:H51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39:H39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27:H27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15:H15"/>
    <mergeCell ref="A4:I4"/>
    <mergeCell ref="A5:I5"/>
    <mergeCell ref="A6:I6"/>
    <mergeCell ref="A7:I7"/>
    <mergeCell ref="A8:I8"/>
    <mergeCell ref="A9:I9"/>
    <mergeCell ref="A10:I10"/>
    <mergeCell ref="A11:I11"/>
    <mergeCell ref="A12:H12"/>
    <mergeCell ref="A13:H13"/>
    <mergeCell ref="A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rightToLeft="1" topLeftCell="A25" workbookViewId="0">
      <selection activeCell="K25" sqref="K25"/>
    </sheetView>
  </sheetViews>
  <sheetFormatPr defaultRowHeight="12.75" x14ac:dyDescent="0.2"/>
  <cols>
    <col min="9" max="9" width="10.140625" bestFit="1" customWidth="1"/>
  </cols>
  <sheetData>
    <row r="1" spans="1:9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9" x14ac:dyDescent="0.2">
      <c r="A3" s="83" t="s">
        <v>128</v>
      </c>
      <c r="B3" s="84"/>
      <c r="C3" s="84"/>
      <c r="D3" s="84"/>
      <c r="E3" s="84"/>
      <c r="F3" s="84"/>
      <c r="G3" s="84"/>
      <c r="H3" s="84"/>
      <c r="I3" s="84"/>
    </row>
    <row r="4" spans="1:9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96" t="s">
        <v>127</v>
      </c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9" x14ac:dyDescent="0.2">
      <c r="A7" s="96" t="s">
        <v>2</v>
      </c>
      <c r="B7" s="84"/>
      <c r="C7" s="84"/>
      <c r="D7" s="84"/>
      <c r="E7" s="84"/>
      <c r="F7" s="84"/>
      <c r="G7" s="84"/>
      <c r="H7" s="84"/>
      <c r="I7" s="84"/>
    </row>
    <row r="8" spans="1:9" x14ac:dyDescent="0.2">
      <c r="A8" s="85"/>
      <c r="B8" s="84"/>
      <c r="C8" s="84"/>
      <c r="D8" s="84"/>
      <c r="E8" s="84"/>
      <c r="F8" s="84"/>
      <c r="G8" s="84"/>
      <c r="H8" s="84"/>
      <c r="I8" s="84"/>
    </row>
    <row r="9" spans="1:9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9" x14ac:dyDescent="0.2">
      <c r="A10" s="55" t="s">
        <v>12</v>
      </c>
      <c r="B10" s="53"/>
      <c r="C10" s="53"/>
      <c r="D10" s="53"/>
      <c r="E10" s="53"/>
      <c r="F10" s="53"/>
      <c r="G10" s="53"/>
      <c r="H10" s="53"/>
      <c r="I10" s="1"/>
    </row>
    <row r="11" spans="1:9" x14ac:dyDescent="0.2">
      <c r="A11" s="55" t="s">
        <v>13</v>
      </c>
      <c r="B11" s="53"/>
      <c r="C11" s="53"/>
      <c r="D11" s="53"/>
      <c r="E11" s="53"/>
      <c r="F11" s="53"/>
      <c r="G11" s="53"/>
      <c r="H11" s="53"/>
      <c r="I11" s="1"/>
    </row>
    <row r="12" spans="1:9" x14ac:dyDescent="0.2">
      <c r="A12" s="54" t="s">
        <v>14</v>
      </c>
      <c r="B12" s="53"/>
      <c r="C12" s="53"/>
      <c r="D12" s="53"/>
      <c r="E12" s="53"/>
      <c r="F12" s="53"/>
      <c r="G12" s="53"/>
      <c r="H12" s="53"/>
      <c r="I12" s="3"/>
    </row>
    <row r="13" spans="1:9" x14ac:dyDescent="0.2">
      <c r="A13" s="54" t="s">
        <v>15</v>
      </c>
      <c r="B13" s="53"/>
      <c r="C13" s="53"/>
      <c r="D13" s="53"/>
      <c r="E13" s="53"/>
      <c r="F13" s="53"/>
      <c r="G13" s="53"/>
      <c r="H13" s="53"/>
      <c r="I13" s="3"/>
    </row>
    <row r="14" spans="1:9" x14ac:dyDescent="0.2">
      <c r="A14" s="55" t="s">
        <v>16</v>
      </c>
      <c r="B14" s="53"/>
      <c r="C14" s="53"/>
      <c r="D14" s="53"/>
      <c r="E14" s="53"/>
      <c r="F14" s="53"/>
      <c r="G14" s="53"/>
      <c r="H14" s="53"/>
      <c r="I14" s="1"/>
    </row>
    <row r="15" spans="1:9" x14ac:dyDescent="0.2">
      <c r="A15" s="54" t="s">
        <v>17</v>
      </c>
      <c r="B15" s="53"/>
      <c r="C15" s="53"/>
      <c r="D15" s="53"/>
      <c r="E15" s="53"/>
      <c r="F15" s="53"/>
      <c r="G15" s="53"/>
      <c r="H15" s="53"/>
      <c r="I15" s="51">
        <v>274.77600000000001</v>
      </c>
    </row>
    <row r="16" spans="1:9" x14ac:dyDescent="0.2">
      <c r="A16" s="54" t="s">
        <v>123</v>
      </c>
      <c r="B16" s="53"/>
      <c r="C16" s="53"/>
      <c r="D16" s="53"/>
      <c r="E16" s="53"/>
      <c r="F16" s="53"/>
      <c r="G16" s="53"/>
      <c r="H16" s="53"/>
      <c r="I16" s="51"/>
    </row>
    <row r="17" spans="1:9" x14ac:dyDescent="0.2">
      <c r="A17" s="55" t="s">
        <v>18</v>
      </c>
      <c r="B17" s="53"/>
      <c r="C17" s="53"/>
      <c r="D17" s="53"/>
      <c r="E17" s="53"/>
      <c r="F17" s="53"/>
      <c r="G17" s="53"/>
      <c r="H17" s="53"/>
      <c r="I17" s="5">
        <f>SUM(I12:I13)+SUM(I15:I16)</f>
        <v>274.77600000000001</v>
      </c>
    </row>
    <row r="18" spans="1:9" x14ac:dyDescent="0.2">
      <c r="A18" s="54"/>
      <c r="B18" s="53"/>
      <c r="C18" s="53"/>
      <c r="D18" s="53"/>
      <c r="E18" s="53"/>
      <c r="F18" s="53"/>
      <c r="G18" s="53"/>
      <c r="H18" s="53"/>
      <c r="I18" s="41"/>
    </row>
    <row r="19" spans="1:9" x14ac:dyDescent="0.2">
      <c r="A19" s="55" t="s">
        <v>19</v>
      </c>
      <c r="B19" s="53"/>
      <c r="C19" s="53"/>
      <c r="D19" s="53"/>
      <c r="E19" s="53"/>
      <c r="F19" s="53"/>
      <c r="G19" s="53"/>
      <c r="H19" s="53"/>
      <c r="I19" s="1"/>
    </row>
    <row r="20" spans="1:9" x14ac:dyDescent="0.2">
      <c r="A20" s="55" t="s">
        <v>13</v>
      </c>
      <c r="B20" s="53"/>
      <c r="C20" s="53"/>
      <c r="D20" s="53"/>
      <c r="E20" s="53"/>
      <c r="F20" s="53"/>
      <c r="G20" s="53"/>
      <c r="H20" s="53"/>
      <c r="I20" s="1"/>
    </row>
    <row r="21" spans="1:9" x14ac:dyDescent="0.2">
      <c r="A21" s="54" t="s">
        <v>20</v>
      </c>
      <c r="B21" s="53"/>
      <c r="C21" s="53"/>
      <c r="D21" s="53"/>
      <c r="E21" s="53"/>
      <c r="F21" s="53"/>
      <c r="G21" s="53"/>
      <c r="H21" s="53"/>
      <c r="I21" s="3"/>
    </row>
    <row r="22" spans="1:9" x14ac:dyDescent="0.2">
      <c r="A22" s="54" t="s">
        <v>21</v>
      </c>
      <c r="B22" s="53"/>
      <c r="C22" s="53"/>
      <c r="D22" s="53"/>
      <c r="E22" s="53"/>
      <c r="F22" s="53"/>
      <c r="G22" s="53"/>
      <c r="H22" s="53"/>
      <c r="I22" s="3"/>
    </row>
    <row r="23" spans="1:9" x14ac:dyDescent="0.2">
      <c r="A23" s="54" t="s">
        <v>15</v>
      </c>
      <c r="B23" s="53"/>
      <c r="C23" s="53"/>
      <c r="D23" s="53"/>
      <c r="E23" s="53"/>
      <c r="F23" s="53"/>
      <c r="G23" s="53"/>
      <c r="H23" s="53"/>
      <c r="I23" s="3"/>
    </row>
    <row r="24" spans="1:9" x14ac:dyDescent="0.2">
      <c r="A24" s="55" t="s">
        <v>16</v>
      </c>
      <c r="B24" s="53"/>
      <c r="C24" s="53"/>
      <c r="D24" s="53"/>
      <c r="E24" s="53"/>
      <c r="F24" s="53"/>
      <c r="G24" s="53"/>
      <c r="H24" s="53"/>
      <c r="I24" s="1"/>
    </row>
    <row r="25" spans="1:9" x14ac:dyDescent="0.2">
      <c r="A25" s="54" t="s">
        <v>17</v>
      </c>
      <c r="B25" s="53"/>
      <c r="C25" s="53"/>
      <c r="D25" s="53"/>
      <c r="E25" s="53"/>
      <c r="F25" s="53"/>
      <c r="G25" s="53"/>
      <c r="H25" s="53"/>
      <c r="I25" s="51">
        <v>17.873999999999999</v>
      </c>
    </row>
    <row r="26" spans="1:9" x14ac:dyDescent="0.2">
      <c r="A26" s="54" t="s">
        <v>21</v>
      </c>
      <c r="B26" s="53"/>
      <c r="C26" s="53"/>
      <c r="D26" s="53"/>
      <c r="E26" s="53"/>
      <c r="F26" s="53"/>
      <c r="G26" s="53"/>
      <c r="H26" s="53"/>
      <c r="I26" s="3"/>
    </row>
    <row r="27" spans="1:9" x14ac:dyDescent="0.2">
      <c r="A27" s="54" t="s">
        <v>15</v>
      </c>
      <c r="B27" s="53"/>
      <c r="C27" s="53"/>
      <c r="D27" s="53"/>
      <c r="E27" s="53"/>
      <c r="F27" s="53"/>
      <c r="G27" s="53"/>
      <c r="H27" s="53"/>
      <c r="I27" s="3"/>
    </row>
    <row r="28" spans="1:9" x14ac:dyDescent="0.2">
      <c r="A28" s="55" t="s">
        <v>22</v>
      </c>
      <c r="B28" s="53"/>
      <c r="C28" s="53"/>
      <c r="D28" s="53"/>
      <c r="E28" s="53"/>
      <c r="F28" s="53"/>
      <c r="G28" s="53"/>
      <c r="H28" s="53"/>
      <c r="I28" s="2">
        <f>SUM(I21:I23)+SUM(I25:I26)</f>
        <v>17.873999999999999</v>
      </c>
    </row>
    <row r="29" spans="1:9" x14ac:dyDescent="0.2">
      <c r="A29" s="54"/>
      <c r="B29" s="53"/>
      <c r="C29" s="53"/>
      <c r="D29" s="53"/>
      <c r="E29" s="53"/>
      <c r="F29" s="53"/>
      <c r="G29" s="53"/>
      <c r="H29" s="53"/>
      <c r="I29" s="41"/>
    </row>
    <row r="30" spans="1:9" x14ac:dyDescent="0.2">
      <c r="A30" s="55" t="s">
        <v>23</v>
      </c>
      <c r="B30" s="53"/>
      <c r="C30" s="53"/>
      <c r="D30" s="53"/>
      <c r="E30" s="53"/>
      <c r="F30" s="53"/>
      <c r="G30" s="53"/>
      <c r="H30" s="53"/>
      <c r="I30" s="1"/>
    </row>
    <row r="31" spans="1:9" x14ac:dyDescent="0.2">
      <c r="A31" s="54" t="s">
        <v>125</v>
      </c>
      <c r="B31" s="53"/>
      <c r="C31" s="53"/>
      <c r="D31" s="53"/>
      <c r="E31" s="53"/>
      <c r="F31" s="53"/>
      <c r="G31" s="53"/>
      <c r="H31" s="53"/>
      <c r="I31" s="51"/>
    </row>
    <row r="32" spans="1:9" x14ac:dyDescent="0.2">
      <c r="A32" s="55" t="s">
        <v>26</v>
      </c>
      <c r="B32" s="53"/>
      <c r="C32" s="53"/>
      <c r="D32" s="53"/>
      <c r="E32" s="53"/>
      <c r="F32" s="53"/>
      <c r="G32" s="53"/>
      <c r="H32" s="53"/>
      <c r="I32" s="5">
        <f>SUM(I31:I31)</f>
        <v>0</v>
      </c>
    </row>
    <row r="33" spans="1:9" x14ac:dyDescent="0.2">
      <c r="A33" s="54"/>
      <c r="B33" s="53"/>
      <c r="C33" s="53"/>
      <c r="D33" s="53"/>
      <c r="E33" s="53"/>
      <c r="F33" s="53"/>
      <c r="G33" s="53"/>
      <c r="H33" s="53"/>
      <c r="I33" s="41"/>
    </row>
    <row r="34" spans="1:9" x14ac:dyDescent="0.2">
      <c r="A34" s="55" t="s">
        <v>27</v>
      </c>
      <c r="B34" s="53"/>
      <c r="C34" s="53"/>
      <c r="D34" s="53"/>
      <c r="E34" s="53"/>
      <c r="F34" s="53"/>
      <c r="G34" s="53"/>
      <c r="H34" s="53"/>
      <c r="I34" s="1"/>
    </row>
    <row r="35" spans="1:9" x14ac:dyDescent="0.2">
      <c r="A35" s="54" t="s">
        <v>24</v>
      </c>
      <c r="B35" s="53"/>
      <c r="C35" s="53"/>
      <c r="D35" s="53"/>
      <c r="E35" s="53"/>
      <c r="F35" s="53"/>
      <c r="G35" s="53"/>
      <c r="H35" s="53"/>
      <c r="I35" s="3">
        <v>0</v>
      </c>
    </row>
    <row r="36" spans="1:9" x14ac:dyDescent="0.2">
      <c r="A36" s="54" t="s">
        <v>25</v>
      </c>
      <c r="B36" s="53"/>
      <c r="C36" s="53"/>
      <c r="D36" s="53"/>
      <c r="E36" s="53"/>
      <c r="F36" s="53"/>
      <c r="G36" s="53"/>
      <c r="H36" s="53"/>
      <c r="I36" s="3"/>
    </row>
    <row r="37" spans="1:9" x14ac:dyDescent="0.2">
      <c r="A37" s="54" t="s">
        <v>15</v>
      </c>
      <c r="B37" s="53"/>
      <c r="C37" s="53"/>
      <c r="D37" s="53"/>
      <c r="E37" s="53"/>
      <c r="F37" s="53"/>
      <c r="G37" s="53"/>
      <c r="H37" s="53"/>
      <c r="I37" s="3">
        <v>0</v>
      </c>
    </row>
    <row r="38" spans="1:9" x14ac:dyDescent="0.2">
      <c r="A38" s="55" t="s">
        <v>28</v>
      </c>
      <c r="B38" s="53"/>
      <c r="C38" s="53"/>
      <c r="D38" s="53"/>
      <c r="E38" s="53"/>
      <c r="F38" s="53"/>
      <c r="G38" s="53"/>
      <c r="H38" s="53"/>
      <c r="I38" s="2">
        <f>SUM(I35:I37)</f>
        <v>0</v>
      </c>
    </row>
    <row r="39" spans="1:9" x14ac:dyDescent="0.2">
      <c r="A39" s="54"/>
      <c r="B39" s="53"/>
      <c r="C39" s="53"/>
      <c r="D39" s="53"/>
      <c r="E39" s="53"/>
      <c r="F39" s="53"/>
      <c r="G39" s="53"/>
      <c r="H39" s="53"/>
      <c r="I39" s="2"/>
    </row>
    <row r="40" spans="1:9" x14ac:dyDescent="0.2">
      <c r="A40" s="55" t="s">
        <v>82</v>
      </c>
      <c r="B40" s="56"/>
      <c r="C40" s="56"/>
      <c r="D40" s="56"/>
      <c r="E40" s="56"/>
      <c r="F40" s="56"/>
      <c r="G40" s="56"/>
      <c r="H40" s="56"/>
      <c r="I40" s="32">
        <v>67.927999999999997</v>
      </c>
    </row>
    <row r="41" spans="1:9" x14ac:dyDescent="0.2">
      <c r="A41" s="54"/>
      <c r="B41" s="53"/>
      <c r="C41" s="53"/>
      <c r="D41" s="53"/>
      <c r="E41" s="53"/>
      <c r="F41" s="53"/>
      <c r="G41" s="53"/>
      <c r="H41" s="53"/>
      <c r="I41" s="41"/>
    </row>
    <row r="42" spans="1:9" x14ac:dyDescent="0.2">
      <c r="A42" s="55" t="s">
        <v>29</v>
      </c>
      <c r="B42" s="53"/>
      <c r="C42" s="53"/>
      <c r="D42" s="53"/>
      <c r="E42" s="53"/>
      <c r="F42" s="53"/>
      <c r="G42" s="53"/>
      <c r="H42" s="53"/>
      <c r="I42" s="1"/>
    </row>
    <row r="43" spans="1:9" x14ac:dyDescent="0.2">
      <c r="A43" s="54" t="s">
        <v>24</v>
      </c>
      <c r="B43" s="53"/>
      <c r="C43" s="53"/>
      <c r="D43" s="53"/>
      <c r="E43" s="53"/>
      <c r="F43" s="53"/>
      <c r="G43" s="53"/>
      <c r="H43" s="53"/>
      <c r="I43" s="3"/>
    </row>
    <row r="44" spans="1:9" x14ac:dyDescent="0.2">
      <c r="A44" s="54" t="s">
        <v>25</v>
      </c>
      <c r="B44" s="53"/>
      <c r="C44" s="53"/>
      <c r="D44" s="53"/>
      <c r="E44" s="53"/>
      <c r="F44" s="53"/>
      <c r="G44" s="53"/>
      <c r="H44" s="53"/>
      <c r="I44" s="3"/>
    </row>
    <row r="45" spans="1:9" x14ac:dyDescent="0.2">
      <c r="A45" s="55" t="s">
        <v>30</v>
      </c>
      <c r="B45" s="53"/>
      <c r="C45" s="53"/>
      <c r="D45" s="53"/>
      <c r="E45" s="53"/>
      <c r="F45" s="53"/>
      <c r="G45" s="53"/>
      <c r="H45" s="53"/>
      <c r="I45" s="3"/>
    </row>
    <row r="46" spans="1:9" x14ac:dyDescent="0.2">
      <c r="A46" s="54"/>
      <c r="B46" s="53"/>
      <c r="C46" s="53"/>
      <c r="D46" s="53"/>
      <c r="E46" s="53"/>
      <c r="F46" s="53"/>
      <c r="G46" s="53"/>
      <c r="H46" s="53"/>
      <c r="I46" s="2">
        <f>SUM(I43:I45)</f>
        <v>0</v>
      </c>
    </row>
    <row r="47" spans="1:9" x14ac:dyDescent="0.2">
      <c r="A47" s="54"/>
      <c r="B47" s="53"/>
      <c r="C47" s="53"/>
      <c r="D47" s="53"/>
      <c r="E47" s="53"/>
      <c r="F47" s="53"/>
      <c r="G47" s="53"/>
      <c r="H47" s="53"/>
      <c r="I47" s="41"/>
    </row>
    <row r="48" spans="1:9" x14ac:dyDescent="0.2">
      <c r="A48" s="55" t="s">
        <v>31</v>
      </c>
      <c r="B48" s="53"/>
      <c r="C48" s="53"/>
      <c r="D48" s="53"/>
      <c r="E48" s="53"/>
      <c r="F48" s="53"/>
      <c r="G48" s="53"/>
      <c r="H48" s="53"/>
      <c r="I48" s="1"/>
    </row>
    <row r="49" spans="1:10" x14ac:dyDescent="0.2">
      <c r="A49" s="54" t="s">
        <v>24</v>
      </c>
      <c r="B49" s="53"/>
      <c r="C49" s="53"/>
      <c r="D49" s="53"/>
      <c r="E49" s="53"/>
      <c r="F49" s="53"/>
      <c r="G49" s="53"/>
      <c r="H49" s="53"/>
      <c r="I49" s="3"/>
    </row>
    <row r="50" spans="1:10" x14ac:dyDescent="0.2">
      <c r="A50" s="54" t="s">
        <v>25</v>
      </c>
      <c r="B50" s="53"/>
      <c r="C50" s="53"/>
      <c r="D50" s="53"/>
      <c r="E50" s="53"/>
      <c r="F50" s="53"/>
      <c r="G50" s="53"/>
      <c r="H50" s="53"/>
      <c r="I50" s="3"/>
    </row>
    <row r="51" spans="1:10" x14ac:dyDescent="0.2">
      <c r="A51" s="54" t="s">
        <v>15</v>
      </c>
      <c r="B51" s="53"/>
      <c r="C51" s="53"/>
      <c r="D51" s="53"/>
      <c r="E51" s="53"/>
      <c r="F51" s="53"/>
      <c r="G51" s="53"/>
      <c r="H51" s="53"/>
      <c r="I51" s="3"/>
    </row>
    <row r="52" spans="1:10" x14ac:dyDescent="0.2">
      <c r="A52" s="55" t="s">
        <v>32</v>
      </c>
      <c r="B52" s="53"/>
      <c r="C52" s="53"/>
      <c r="D52" s="53"/>
      <c r="E52" s="53"/>
      <c r="F52" s="53"/>
      <c r="G52" s="53"/>
      <c r="H52" s="53"/>
      <c r="I52" s="2">
        <f>SUM(I49:I51)</f>
        <v>0</v>
      </c>
    </row>
    <row r="53" spans="1:10" x14ac:dyDescent="0.2">
      <c r="A53" s="54"/>
      <c r="B53" s="53"/>
      <c r="C53" s="53"/>
      <c r="D53" s="53"/>
      <c r="E53" s="53"/>
      <c r="F53" s="53"/>
      <c r="G53" s="53"/>
      <c r="H53" s="53"/>
      <c r="I53" s="1"/>
    </row>
    <row r="54" spans="1:10" x14ac:dyDescent="0.2">
      <c r="A54" s="55" t="s">
        <v>126</v>
      </c>
      <c r="B54" s="53"/>
      <c r="C54" s="53"/>
      <c r="D54" s="53"/>
      <c r="E54" s="53"/>
      <c r="F54" s="53"/>
      <c r="G54" s="53"/>
      <c r="H54" s="53"/>
      <c r="I54" s="32">
        <f>I17+I28+I32+I38+I40+I46+I52</f>
        <v>360.57800000000003</v>
      </c>
      <c r="J54" s="33"/>
    </row>
    <row r="55" spans="1:10" x14ac:dyDescent="0.2">
      <c r="A55" s="55"/>
      <c r="B55" s="53"/>
      <c r="C55" s="53"/>
      <c r="D55" s="53"/>
      <c r="E55" s="53"/>
      <c r="F55" s="53"/>
      <c r="G55" s="53"/>
      <c r="H55" s="53"/>
      <c r="I55" s="32"/>
    </row>
    <row r="56" spans="1:10" x14ac:dyDescent="0.2">
      <c r="A56" s="55" t="s">
        <v>33</v>
      </c>
      <c r="B56" s="53"/>
      <c r="C56" s="53"/>
      <c r="D56" s="53"/>
      <c r="E56" s="53"/>
      <c r="F56" s="53"/>
      <c r="G56" s="53"/>
      <c r="H56" s="53"/>
      <c r="I56" s="32">
        <v>493935.59299999999</v>
      </c>
    </row>
  </sheetData>
  <mergeCells count="56">
    <mergeCell ref="A6:I6"/>
    <mergeCell ref="A1:I1"/>
    <mergeCell ref="A2:I2"/>
    <mergeCell ref="A3:I3"/>
    <mergeCell ref="A4:I4"/>
    <mergeCell ref="A5:I5"/>
    <mergeCell ref="A12:H12"/>
    <mergeCell ref="A13:H13"/>
    <mergeCell ref="A14:H14"/>
    <mergeCell ref="A15:H15"/>
    <mergeCell ref="A7:I7"/>
    <mergeCell ref="A8:I8"/>
    <mergeCell ref="A9:H9"/>
    <mergeCell ref="A10:H10"/>
    <mergeCell ref="A11:H11"/>
    <mergeCell ref="A27:H27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39:H39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51:H51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2:H52"/>
    <mergeCell ref="A53:H53"/>
    <mergeCell ref="A54:H54"/>
    <mergeCell ref="A55:H55"/>
    <mergeCell ref="A56:H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2"/>
  <sheetViews>
    <sheetView rightToLeft="1" topLeftCell="A58" workbookViewId="0">
      <selection activeCell="A46" sqref="A46"/>
    </sheetView>
  </sheetViews>
  <sheetFormatPr defaultRowHeight="12.75" x14ac:dyDescent="0.2"/>
  <cols>
    <col min="1" max="1" width="83.5703125" bestFit="1" customWidth="1"/>
  </cols>
  <sheetData>
    <row r="2" spans="1:3" x14ac:dyDescent="0.2">
      <c r="A2" s="83" t="s">
        <v>0</v>
      </c>
      <c r="B2" s="84"/>
      <c r="C2" s="84"/>
    </row>
    <row r="3" spans="1:3" x14ac:dyDescent="0.2">
      <c r="A3" s="85"/>
      <c r="B3" s="84"/>
      <c r="C3" s="84"/>
    </row>
    <row r="4" spans="1:3" x14ac:dyDescent="0.2">
      <c r="A4" s="83" t="s">
        <v>111</v>
      </c>
      <c r="B4" s="84"/>
      <c r="C4" s="84"/>
    </row>
    <row r="5" spans="1:3" x14ac:dyDescent="0.2">
      <c r="A5" s="85"/>
      <c r="B5" s="84"/>
      <c r="C5" s="84"/>
    </row>
    <row r="6" spans="1:3" x14ac:dyDescent="0.2">
      <c r="A6" s="85" t="s">
        <v>1</v>
      </c>
      <c r="B6" s="84"/>
      <c r="C6" s="84"/>
    </row>
    <row r="7" spans="1:3" x14ac:dyDescent="0.2">
      <c r="A7" s="85"/>
      <c r="B7" s="84"/>
      <c r="C7" s="84"/>
    </row>
    <row r="8" spans="1:3" x14ac:dyDescent="0.2">
      <c r="A8" s="96" t="s">
        <v>124</v>
      </c>
      <c r="B8" s="84"/>
      <c r="C8" s="84"/>
    </row>
    <row r="9" spans="1:3" x14ac:dyDescent="0.2">
      <c r="A9" s="85"/>
      <c r="B9" s="84"/>
      <c r="C9" s="84"/>
    </row>
    <row r="10" spans="1:3" x14ac:dyDescent="0.2">
      <c r="A10" s="49"/>
      <c r="B10" s="49"/>
      <c r="C10" s="49"/>
    </row>
    <row r="11" spans="1:3" x14ac:dyDescent="0.2">
      <c r="A11" s="49"/>
      <c r="B11" s="49"/>
      <c r="C11" s="49"/>
    </row>
    <row r="12" spans="1:3" x14ac:dyDescent="0.2">
      <c r="A12" s="42"/>
      <c r="B12" s="1" t="s">
        <v>3</v>
      </c>
      <c r="C12" s="49"/>
    </row>
    <row r="13" spans="1:3" x14ac:dyDescent="0.2">
      <c r="A13" s="43" t="s">
        <v>83</v>
      </c>
      <c r="B13" s="1"/>
      <c r="C13" s="49"/>
    </row>
    <row r="14" spans="1:3" x14ac:dyDescent="0.2">
      <c r="A14" s="42"/>
      <c r="B14" s="32"/>
      <c r="C14" s="49"/>
    </row>
    <row r="15" spans="1:3" x14ac:dyDescent="0.2">
      <c r="A15" s="42"/>
      <c r="B15" s="32"/>
      <c r="C15" s="49"/>
    </row>
    <row r="16" spans="1:3" x14ac:dyDescent="0.2">
      <c r="A16" s="43" t="s">
        <v>84</v>
      </c>
      <c r="B16" s="5">
        <f>SUM(B14:B15)</f>
        <v>0</v>
      </c>
      <c r="C16" s="49"/>
    </row>
    <row r="17" spans="1:3" x14ac:dyDescent="0.2">
      <c r="A17" s="43"/>
      <c r="B17" s="5"/>
      <c r="C17" s="49"/>
    </row>
    <row r="18" spans="1:3" x14ac:dyDescent="0.2">
      <c r="A18" s="43" t="s">
        <v>85</v>
      </c>
      <c r="B18" s="32"/>
      <c r="C18" s="49"/>
    </row>
    <row r="19" spans="1:3" x14ac:dyDescent="0.2">
      <c r="A19" s="43"/>
      <c r="B19" s="32"/>
      <c r="C19" s="49"/>
    </row>
    <row r="20" spans="1:3" x14ac:dyDescent="0.2">
      <c r="A20" s="43" t="s">
        <v>86</v>
      </c>
      <c r="B20" s="5">
        <f>SUM(B18:B18)</f>
        <v>0</v>
      </c>
      <c r="C20" s="49"/>
    </row>
    <row r="21" spans="1:3" x14ac:dyDescent="0.2">
      <c r="A21" s="42"/>
      <c r="B21" s="41"/>
      <c r="C21" s="49"/>
    </row>
    <row r="22" spans="1:3" x14ac:dyDescent="0.2">
      <c r="A22" s="43" t="s">
        <v>34</v>
      </c>
      <c r="B22" s="1"/>
      <c r="C22" s="49"/>
    </row>
    <row r="23" spans="1:3" x14ac:dyDescent="0.2">
      <c r="A23" s="42" t="s">
        <v>24</v>
      </c>
      <c r="B23" s="3"/>
      <c r="C23" s="49"/>
    </row>
    <row r="24" spans="1:3" x14ac:dyDescent="0.2">
      <c r="A24" s="42" t="s">
        <v>25</v>
      </c>
      <c r="B24" s="3"/>
      <c r="C24" s="49"/>
    </row>
    <row r="25" spans="1:3" x14ac:dyDescent="0.2">
      <c r="A25" s="42" t="s">
        <v>15</v>
      </c>
      <c r="B25" s="3"/>
      <c r="C25" s="49"/>
    </row>
    <row r="26" spans="1:3" x14ac:dyDescent="0.2">
      <c r="A26" s="43" t="s">
        <v>35</v>
      </c>
      <c r="B26" s="2">
        <f>SUM(B23:B25)</f>
        <v>0</v>
      </c>
      <c r="C26" s="49"/>
    </row>
    <row r="27" spans="1:3" x14ac:dyDescent="0.2">
      <c r="A27" s="42"/>
      <c r="B27" s="41"/>
      <c r="C27" s="49"/>
    </row>
    <row r="28" spans="1:3" x14ac:dyDescent="0.2">
      <c r="A28" s="43" t="s">
        <v>36</v>
      </c>
      <c r="B28" s="1"/>
      <c r="C28" s="49"/>
    </row>
    <row r="29" spans="1:3" x14ac:dyDescent="0.2">
      <c r="A29" s="42" t="s">
        <v>24</v>
      </c>
      <c r="B29" s="3"/>
      <c r="C29" s="49"/>
    </row>
    <row r="30" spans="1:3" x14ac:dyDescent="0.2">
      <c r="A30" s="42" t="s">
        <v>25</v>
      </c>
      <c r="B30" s="3"/>
      <c r="C30" s="49"/>
    </row>
    <row r="31" spans="1:3" x14ac:dyDescent="0.2">
      <c r="A31" s="42" t="s">
        <v>15</v>
      </c>
      <c r="B31" s="3"/>
      <c r="C31" s="49"/>
    </row>
    <row r="32" spans="1:3" x14ac:dyDescent="0.2">
      <c r="A32" s="43" t="s">
        <v>37</v>
      </c>
      <c r="B32" s="2">
        <f>SUM(B29:B31)</f>
        <v>0</v>
      </c>
      <c r="C32" s="49"/>
    </row>
    <row r="33" spans="1:3" x14ac:dyDescent="0.2">
      <c r="A33" s="42"/>
      <c r="B33" s="2"/>
      <c r="C33" s="49"/>
    </row>
    <row r="34" spans="1:3" x14ac:dyDescent="0.2">
      <c r="A34" s="44" t="s">
        <v>114</v>
      </c>
      <c r="B34" s="48"/>
      <c r="C34" s="49"/>
    </row>
    <row r="35" spans="1:3" x14ac:dyDescent="0.2">
      <c r="A35" s="47" t="s">
        <v>112</v>
      </c>
      <c r="B35" s="48"/>
      <c r="C35" s="49"/>
    </row>
    <row r="36" spans="1:3" x14ac:dyDescent="0.2">
      <c r="A36" s="42" t="s">
        <v>24</v>
      </c>
      <c r="B36" s="48">
        <v>50.076999999999998</v>
      </c>
      <c r="C36" s="49"/>
    </row>
    <row r="37" spans="1:3" x14ac:dyDescent="0.2">
      <c r="A37" s="42" t="s">
        <v>25</v>
      </c>
      <c r="B37" s="48"/>
      <c r="C37" s="49"/>
    </row>
    <row r="38" spans="1:3" x14ac:dyDescent="0.2">
      <c r="A38" s="42" t="s">
        <v>15</v>
      </c>
      <c r="B38" s="48"/>
      <c r="C38" s="49"/>
    </row>
    <row r="39" spans="1:3" x14ac:dyDescent="0.2">
      <c r="A39" s="29" t="s">
        <v>87</v>
      </c>
      <c r="B39" s="34">
        <f>B38+B37+B36</f>
        <v>50.076999999999998</v>
      </c>
      <c r="C39" s="49"/>
    </row>
    <row r="40" spans="1:3" x14ac:dyDescent="0.2">
      <c r="A40" s="46"/>
      <c r="B40" s="35"/>
      <c r="C40" s="49"/>
    </row>
    <row r="41" spans="1:3" x14ac:dyDescent="0.2">
      <c r="A41" s="31" t="s">
        <v>114</v>
      </c>
      <c r="B41" s="36"/>
      <c r="C41" s="49"/>
    </row>
    <row r="42" spans="1:3" x14ac:dyDescent="0.2">
      <c r="A42" s="47" t="s">
        <v>113</v>
      </c>
      <c r="B42" s="37"/>
      <c r="C42" s="49"/>
    </row>
    <row r="43" spans="1:3" x14ac:dyDescent="0.2">
      <c r="A43" s="42" t="s">
        <v>115</v>
      </c>
      <c r="B43" s="50">
        <v>2.64236</v>
      </c>
      <c r="C43" s="49"/>
    </row>
    <row r="44" spans="1:3" x14ac:dyDescent="0.2">
      <c r="A44" s="42" t="s">
        <v>116</v>
      </c>
      <c r="B44" s="50">
        <v>1.64988</v>
      </c>
      <c r="C44" s="49"/>
    </row>
    <row r="45" spans="1:3" x14ac:dyDescent="0.2">
      <c r="A45" s="42" t="s">
        <v>117</v>
      </c>
      <c r="B45" s="50">
        <v>0.27009</v>
      </c>
      <c r="C45" s="49"/>
    </row>
    <row r="46" spans="1:3" x14ac:dyDescent="0.2">
      <c r="A46" s="42" t="s">
        <v>118</v>
      </c>
      <c r="B46" s="50">
        <v>7.5179999999999998</v>
      </c>
      <c r="C46" s="49"/>
    </row>
    <row r="47" spans="1:3" x14ac:dyDescent="0.2">
      <c r="A47" s="42" t="s">
        <v>119</v>
      </c>
      <c r="B47" s="50">
        <v>2.1878500000000001</v>
      </c>
      <c r="C47" s="49"/>
    </row>
    <row r="48" spans="1:3" x14ac:dyDescent="0.2">
      <c r="A48" s="42" t="s">
        <v>120</v>
      </c>
      <c r="B48" s="50">
        <v>1.4476899999999999</v>
      </c>
      <c r="C48" s="49"/>
    </row>
    <row r="49" spans="1:3" x14ac:dyDescent="0.2">
      <c r="A49" s="42" t="s">
        <v>121</v>
      </c>
      <c r="B49" s="50">
        <v>2.2800099999999999</v>
      </c>
      <c r="C49" s="49"/>
    </row>
    <row r="50" spans="1:3" x14ac:dyDescent="0.2">
      <c r="A50" s="42" t="s">
        <v>122</v>
      </c>
      <c r="B50" s="50">
        <v>4.2020000000000002E-2</v>
      </c>
      <c r="C50" s="49"/>
    </row>
    <row r="51" spans="1:3" x14ac:dyDescent="0.2">
      <c r="A51" s="29" t="s">
        <v>87</v>
      </c>
      <c r="B51" s="14">
        <f>SUM(B43:B50)</f>
        <v>18.0379</v>
      </c>
      <c r="C51" s="49"/>
    </row>
    <row r="52" spans="1:3" x14ac:dyDescent="0.2">
      <c r="A52" s="31" t="s">
        <v>88</v>
      </c>
      <c r="B52" s="14"/>
      <c r="C52" s="49"/>
    </row>
    <row r="53" spans="1:3" x14ac:dyDescent="0.2">
      <c r="A53" s="47" t="s">
        <v>89</v>
      </c>
      <c r="B53" s="38"/>
      <c r="C53" s="49"/>
    </row>
    <row r="54" spans="1:3" x14ac:dyDescent="0.2">
      <c r="A54" s="45" t="s">
        <v>90</v>
      </c>
      <c r="B54" s="39"/>
      <c r="C54" s="49"/>
    </row>
    <row r="55" spans="1:3" x14ac:dyDescent="0.2">
      <c r="A55" s="29" t="s">
        <v>91</v>
      </c>
      <c r="B55" s="39"/>
      <c r="C55" s="49"/>
    </row>
    <row r="56" spans="1:3" x14ac:dyDescent="0.2">
      <c r="A56" s="30" t="s">
        <v>92</v>
      </c>
      <c r="B56" s="4"/>
      <c r="C56" s="49"/>
    </row>
    <row r="57" spans="1:3" x14ac:dyDescent="0.2">
      <c r="A57" s="30" t="s">
        <v>93</v>
      </c>
      <c r="B57" s="4"/>
      <c r="C57" s="49"/>
    </row>
    <row r="58" spans="1:3" x14ac:dyDescent="0.2">
      <c r="A58" s="30" t="s">
        <v>94</v>
      </c>
      <c r="B58" s="4"/>
      <c r="C58" s="49"/>
    </row>
    <row r="59" spans="1:3" x14ac:dyDescent="0.2">
      <c r="A59" s="29" t="s">
        <v>95</v>
      </c>
      <c r="B59" s="15">
        <f>B58+B57+B56</f>
        <v>0</v>
      </c>
      <c r="C59" s="49"/>
    </row>
    <row r="60" spans="1:3" x14ac:dyDescent="0.2">
      <c r="A60" s="30"/>
      <c r="B60" s="38"/>
      <c r="C60" s="49"/>
    </row>
    <row r="61" spans="1:3" x14ac:dyDescent="0.2">
      <c r="A61" s="31" t="s">
        <v>96</v>
      </c>
      <c r="B61" s="38"/>
      <c r="C61" s="49"/>
    </row>
    <row r="62" spans="1:3" x14ac:dyDescent="0.2">
      <c r="A62" s="47" t="s">
        <v>89</v>
      </c>
      <c r="B62" s="38"/>
      <c r="C62" s="49"/>
    </row>
    <row r="63" spans="1:3" x14ac:dyDescent="0.2">
      <c r="A63" s="45" t="s">
        <v>90</v>
      </c>
      <c r="B63" s="39"/>
      <c r="C63" s="49"/>
    </row>
    <row r="64" spans="1:3" x14ac:dyDescent="0.2">
      <c r="A64" s="30" t="s">
        <v>92</v>
      </c>
      <c r="B64" s="39"/>
      <c r="C64" s="49"/>
    </row>
    <row r="65" spans="1:3" x14ac:dyDescent="0.2">
      <c r="A65" s="30" t="s">
        <v>93</v>
      </c>
      <c r="B65" s="39"/>
      <c r="C65" s="49"/>
    </row>
    <row r="66" spans="1:3" x14ac:dyDescent="0.2">
      <c r="A66" s="30" t="s">
        <v>94</v>
      </c>
      <c r="B66" s="39"/>
      <c r="C66" s="49"/>
    </row>
    <row r="67" spans="1:3" x14ac:dyDescent="0.2">
      <c r="A67" s="29" t="s">
        <v>97</v>
      </c>
      <c r="B67" s="2">
        <f>B66+B65+B64</f>
        <v>0</v>
      </c>
      <c r="C67" s="49"/>
    </row>
    <row r="68" spans="1:3" x14ac:dyDescent="0.2">
      <c r="A68" s="29"/>
      <c r="B68" s="5"/>
      <c r="C68" s="49"/>
    </row>
    <row r="69" spans="1:3" x14ac:dyDescent="0.2">
      <c r="A69" s="29" t="s">
        <v>98</v>
      </c>
      <c r="B69" s="5"/>
      <c r="C69" s="49"/>
    </row>
    <row r="70" spans="1:3" x14ac:dyDescent="0.2">
      <c r="A70" s="30" t="s">
        <v>92</v>
      </c>
      <c r="B70" s="3"/>
      <c r="C70" s="49"/>
    </row>
    <row r="71" spans="1:3" x14ac:dyDescent="0.2">
      <c r="A71" s="30" t="s">
        <v>93</v>
      </c>
      <c r="B71" s="3"/>
      <c r="C71" s="49"/>
    </row>
    <row r="72" spans="1:3" x14ac:dyDescent="0.2">
      <c r="A72" s="30" t="s">
        <v>94</v>
      </c>
      <c r="B72" s="3">
        <v>0</v>
      </c>
      <c r="C72" s="49"/>
    </row>
    <row r="73" spans="1:3" x14ac:dyDescent="0.2">
      <c r="A73" s="29" t="s">
        <v>99</v>
      </c>
      <c r="B73" s="5">
        <f>B72+B71+B70</f>
        <v>0</v>
      </c>
      <c r="C73" s="49"/>
    </row>
    <row r="74" spans="1:3" x14ac:dyDescent="0.2">
      <c r="A74" s="29"/>
      <c r="B74" s="5"/>
      <c r="C74" s="49"/>
    </row>
    <row r="75" spans="1:3" x14ac:dyDescent="0.2">
      <c r="A75" s="29" t="s">
        <v>100</v>
      </c>
      <c r="B75" s="5">
        <f>B16+B20+B26+B32+B39+B51+B59+B67+B73</f>
        <v>68.114900000000006</v>
      </c>
      <c r="C75" s="49"/>
    </row>
    <row r="76" spans="1:3" x14ac:dyDescent="0.2">
      <c r="A76" s="29" t="s">
        <v>101</v>
      </c>
      <c r="B76" s="5"/>
      <c r="C76" s="49"/>
    </row>
    <row r="77" spans="1:3" x14ac:dyDescent="0.2">
      <c r="A77" s="30" t="s">
        <v>92</v>
      </c>
      <c r="B77" s="3"/>
      <c r="C77" s="49"/>
    </row>
    <row r="78" spans="1:3" x14ac:dyDescent="0.2">
      <c r="A78" s="30" t="s">
        <v>93</v>
      </c>
      <c r="B78" s="3"/>
      <c r="C78" s="49"/>
    </row>
    <row r="79" spans="1:3" x14ac:dyDescent="0.2">
      <c r="A79" s="30" t="s">
        <v>94</v>
      </c>
      <c r="B79" s="3"/>
      <c r="C79" s="49"/>
    </row>
    <row r="80" spans="1:3" x14ac:dyDescent="0.2">
      <c r="A80" s="29" t="s">
        <v>102</v>
      </c>
      <c r="B80" s="5"/>
      <c r="C80" s="49"/>
    </row>
    <row r="81" spans="1:3" x14ac:dyDescent="0.2">
      <c r="A81" s="29"/>
      <c r="B81" s="5"/>
      <c r="C81" s="49"/>
    </row>
    <row r="82" spans="1:3" x14ac:dyDescent="0.2">
      <c r="A82" s="29" t="s">
        <v>33</v>
      </c>
      <c r="B82" s="2">
        <v>493935.59299999999</v>
      </c>
      <c r="C82" s="49"/>
    </row>
  </sheetData>
  <mergeCells count="8">
    <mergeCell ref="A8:C8"/>
    <mergeCell ref="A9:C9"/>
    <mergeCell ref="A2:C2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rightToLeft="1" topLeftCell="A46" workbookViewId="0">
      <selection activeCell="A76" sqref="A76:H76"/>
    </sheetView>
  </sheetViews>
  <sheetFormatPr defaultColWidth="9.140625" defaultRowHeight="12.75" x14ac:dyDescent="0.2"/>
  <cols>
    <col min="9" max="9" width="16.140625" customWidth="1"/>
    <col min="10" max="10" width="9.140625" style="8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s="9" customFormat="1" x14ac:dyDescent="0.2">
      <c r="A7" s="96" t="s">
        <v>130</v>
      </c>
      <c r="B7" s="97"/>
      <c r="C7" s="97"/>
      <c r="D7" s="97"/>
      <c r="E7" s="97"/>
      <c r="F7" s="97"/>
      <c r="G7" s="97"/>
      <c r="H7" s="97"/>
      <c r="I7" s="97"/>
      <c r="J7" s="10"/>
    </row>
    <row r="8" spans="1:10" s="13" customFormat="1" x14ac:dyDescent="0.2">
      <c r="A8" s="98"/>
      <c r="B8" s="99"/>
      <c r="C8" s="99"/>
      <c r="D8" s="99"/>
      <c r="E8" s="99"/>
      <c r="F8" s="99"/>
      <c r="G8" s="99"/>
      <c r="H8" s="99"/>
      <c r="I8" s="99"/>
      <c r="J8" s="12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  <c r="J10" s="10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4.8719999999999999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4.8719999999999999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3.3730000000000002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3.3730000000000002</v>
      </c>
      <c r="J18" s="10"/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8.516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  <c r="J28" s="10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  <c r="J29" s="10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16.761000000000003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0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122044.75</v>
      </c>
    </row>
    <row r="34" spans="1:10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0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120297.95</v>
      </c>
    </row>
    <row r="36" spans="1:10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0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123791.55</v>
      </c>
    </row>
    <row r="38" spans="1:10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0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1.3733487102067071E-4</v>
      </c>
      <c r="J39" s="10"/>
    </row>
    <row r="40" spans="1:10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0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</row>
    <row r="42" spans="1:10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0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0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2.7199999999999998</v>
      </c>
    </row>
    <row r="45" spans="1:10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10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10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10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0.38100000000000001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2.339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2.1972420573132817E-5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2.5000000000000001E-3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2.4780275794268674E-3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18">
        <f>(I44-I66)/I37</f>
        <v>2.1972420573132817E-5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19.481000000000002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6">
        <f>I71/I33</f>
        <v>1.5962177807730363E-4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2.6373348710206708E-3</v>
      </c>
    </row>
    <row r="80" spans="1:9" x14ac:dyDescent="0.2">
      <c r="I80">
        <v>1078</v>
      </c>
    </row>
  </sheetData>
  <mergeCells count="77"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30:H30"/>
    <mergeCell ref="A21:H21"/>
    <mergeCell ref="A22:H22"/>
    <mergeCell ref="A23:H23"/>
    <mergeCell ref="A24:H24"/>
    <mergeCell ref="A25:H25"/>
    <mergeCell ref="A15:H15"/>
    <mergeCell ref="A26:H26"/>
    <mergeCell ref="A27:H27"/>
    <mergeCell ref="A28:H28"/>
    <mergeCell ref="A29:H29"/>
    <mergeCell ref="A1:I1"/>
    <mergeCell ref="A2:I2"/>
    <mergeCell ref="A3:I3"/>
    <mergeCell ref="A4:I4"/>
    <mergeCell ref="A5:I5"/>
    <mergeCell ref="A52:H52"/>
    <mergeCell ref="A53:H53"/>
    <mergeCell ref="A6:I6"/>
    <mergeCell ref="A7:I7"/>
    <mergeCell ref="A8:I8"/>
    <mergeCell ref="A9:H9"/>
    <mergeCell ref="A10:H10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74:H74"/>
    <mergeCell ref="A75:H75"/>
    <mergeCell ref="A76:H76"/>
    <mergeCell ref="A56:H56"/>
    <mergeCell ref="A57:H57"/>
    <mergeCell ref="A58:H58"/>
    <mergeCell ref="A59:H59"/>
    <mergeCell ref="A77:H77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rightToLeft="1" topLeftCell="A49" workbookViewId="0">
      <selection activeCell="A76" sqref="A76:H76"/>
    </sheetView>
  </sheetViews>
  <sheetFormatPr defaultColWidth="9.140625" defaultRowHeight="12.75" x14ac:dyDescent="0.2"/>
  <cols>
    <col min="9" max="9" width="20.7109375" customWidth="1"/>
    <col min="10" max="10" width="9.140625" style="8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s="9" customFormat="1" x14ac:dyDescent="0.2">
      <c r="A7" s="96" t="s">
        <v>39</v>
      </c>
      <c r="B7" s="97"/>
      <c r="C7" s="97"/>
      <c r="D7" s="97"/>
      <c r="E7" s="97"/>
      <c r="F7" s="97"/>
      <c r="G7" s="97"/>
      <c r="H7" s="97"/>
      <c r="I7" s="97"/>
      <c r="J7" s="10"/>
    </row>
    <row r="8" spans="1:10" s="13" customFormat="1" x14ac:dyDescent="0.2">
      <c r="A8" s="98"/>
      <c r="B8" s="99"/>
      <c r="C8" s="99"/>
      <c r="D8" s="99"/>
      <c r="E8" s="99"/>
      <c r="F8" s="99"/>
      <c r="G8" s="99"/>
      <c r="H8" s="99"/>
      <c r="I8" s="99"/>
      <c r="J8" s="12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  <c r="J10" s="10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176.12899999999999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176.12899999999999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6.3550000000000004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6.3550000000000004</v>
      </c>
      <c r="J18" s="10"/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13.666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  <c r="J28" s="10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  <c r="J29" s="10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196.14999999999998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0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241380.35500000001</v>
      </c>
    </row>
    <row r="34" spans="1:10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0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295960.78000000003</v>
      </c>
    </row>
    <row r="36" spans="1:10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0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186799.93</v>
      </c>
    </row>
    <row r="38" spans="1:10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0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8.1261791167719496E-4</v>
      </c>
      <c r="J39" s="10"/>
    </row>
    <row r="40" spans="1:10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0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</row>
    <row r="42" spans="1:10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0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0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30.173000000000002</v>
      </c>
    </row>
    <row r="45" spans="1:10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10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10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10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29.643000000000001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0.53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1.6152575646040125E-4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3.5000000000000001E-3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3.3384742435395988E-3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23">
        <f>(I44-I66)/I37</f>
        <v>1.6152575646040125E-4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226.32299999999998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6">
        <f>I71/I33</f>
        <v>9.3761979925831155E-4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3.312617911677195E-3</v>
      </c>
    </row>
    <row r="80" spans="1:9" x14ac:dyDescent="0.2">
      <c r="I80">
        <v>1536</v>
      </c>
    </row>
  </sheetData>
  <mergeCells count="77"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30:H30"/>
    <mergeCell ref="A21:H21"/>
    <mergeCell ref="A22:H22"/>
    <mergeCell ref="A23:H23"/>
    <mergeCell ref="A24:H24"/>
    <mergeCell ref="A25:H25"/>
    <mergeCell ref="A15:H15"/>
    <mergeCell ref="A26:H26"/>
    <mergeCell ref="A27:H27"/>
    <mergeCell ref="A28:H28"/>
    <mergeCell ref="A29:H29"/>
    <mergeCell ref="A1:I1"/>
    <mergeCell ref="A2:I2"/>
    <mergeCell ref="A3:I3"/>
    <mergeCell ref="A4:I4"/>
    <mergeCell ref="A5:I5"/>
    <mergeCell ref="A52:H52"/>
    <mergeCell ref="A53:H53"/>
    <mergeCell ref="A6:I6"/>
    <mergeCell ref="A7:I7"/>
    <mergeCell ref="A8:I8"/>
    <mergeCell ref="A9:H9"/>
    <mergeCell ref="A10:H10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74:H74"/>
    <mergeCell ref="A75:H75"/>
    <mergeCell ref="A76:H76"/>
    <mergeCell ref="A56:H56"/>
    <mergeCell ref="A57:H57"/>
    <mergeCell ref="A58:H58"/>
    <mergeCell ref="A59:H59"/>
    <mergeCell ref="A77:H77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rightToLeft="1" topLeftCell="A43" workbookViewId="0">
      <selection activeCell="A76" sqref="A76:H76"/>
    </sheetView>
  </sheetViews>
  <sheetFormatPr defaultColWidth="9.140625" defaultRowHeight="12.75" x14ac:dyDescent="0.2"/>
  <cols>
    <col min="9" max="9" width="20.7109375" customWidth="1"/>
    <col min="10" max="10" width="9.140625" style="8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s="9" customFormat="1" x14ac:dyDescent="0.2">
      <c r="A7" s="96" t="s">
        <v>131</v>
      </c>
      <c r="B7" s="97"/>
      <c r="C7" s="97"/>
      <c r="D7" s="97"/>
      <c r="E7" s="97"/>
      <c r="F7" s="97"/>
      <c r="G7" s="97"/>
      <c r="H7" s="97"/>
      <c r="I7" s="97"/>
      <c r="J7" s="10"/>
    </row>
    <row r="8" spans="1:10" s="13" customFormat="1" x14ac:dyDescent="0.2">
      <c r="A8" s="100" t="s">
        <v>38</v>
      </c>
      <c r="B8" s="99"/>
      <c r="C8" s="99"/>
      <c r="D8" s="99"/>
      <c r="E8" s="99"/>
      <c r="F8" s="99"/>
      <c r="G8" s="99"/>
      <c r="H8" s="99"/>
      <c r="I8" s="99"/>
      <c r="J8" s="12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  <c r="J10" s="10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44.792000000000002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44.792000000000002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4.3079999999999998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4.3079999999999998</v>
      </c>
      <c r="J18" s="10"/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31.248000000000001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  <c r="J28" s="10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  <c r="J29" s="10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80.347999999999999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0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159919.44</v>
      </c>
    </row>
    <row r="34" spans="1:10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0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235393.11</v>
      </c>
    </row>
    <row r="36" spans="1:10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0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84445.77</v>
      </c>
    </row>
    <row r="38" spans="1:10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0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5.0242797248414579E-4</v>
      </c>
      <c r="J39" s="10"/>
    </row>
    <row r="40" spans="1:10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0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</row>
    <row r="42" spans="1:10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0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0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24.887</v>
      </c>
    </row>
    <row r="45" spans="1:10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10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10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10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14.504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10.382999999999999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2.9470984751515678E-4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3.0000000000000001E-3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2.7052901524848433E-3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24">
        <f>(I44-I66)/I37</f>
        <v>2.9470984751515678E-4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105.235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5">
        <f>I71/I33</f>
        <v>6.5805007821438091E-4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3.0024279724841459E-3</v>
      </c>
    </row>
    <row r="80" spans="1:9" x14ac:dyDescent="0.2">
      <c r="I80">
        <v>7232</v>
      </c>
    </row>
  </sheetData>
  <mergeCells count="77"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30:H30"/>
    <mergeCell ref="A21:H21"/>
    <mergeCell ref="A22:H22"/>
    <mergeCell ref="A23:H23"/>
    <mergeCell ref="A24:H24"/>
    <mergeCell ref="A25:H25"/>
    <mergeCell ref="A15:H15"/>
    <mergeCell ref="A26:H26"/>
    <mergeCell ref="A27:H27"/>
    <mergeCell ref="A28:H28"/>
    <mergeCell ref="A29:H29"/>
    <mergeCell ref="A1:I1"/>
    <mergeCell ref="A2:I2"/>
    <mergeCell ref="A3:I3"/>
    <mergeCell ref="A4:I4"/>
    <mergeCell ref="A5:I5"/>
    <mergeCell ref="A52:H52"/>
    <mergeCell ref="A53:H53"/>
    <mergeCell ref="A6:I6"/>
    <mergeCell ref="A7:I7"/>
    <mergeCell ref="A8:I8"/>
    <mergeCell ref="A9:H9"/>
    <mergeCell ref="A10:H10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74:H74"/>
    <mergeCell ref="A75:H75"/>
    <mergeCell ref="A76:H76"/>
    <mergeCell ref="A56:H56"/>
    <mergeCell ref="A57:H57"/>
    <mergeCell ref="A58:H58"/>
    <mergeCell ref="A59:H59"/>
    <mergeCell ref="A77:H77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rightToLeft="1" topLeftCell="A40" workbookViewId="0">
      <selection activeCell="A76" sqref="A76:H76"/>
    </sheetView>
  </sheetViews>
  <sheetFormatPr defaultColWidth="9.140625" defaultRowHeight="12.75" x14ac:dyDescent="0.2"/>
  <cols>
    <col min="9" max="9" width="20.7109375" customWidth="1"/>
    <col min="10" max="10" width="9.140625" style="8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s="9" customFormat="1" x14ac:dyDescent="0.2">
      <c r="A7" s="96" t="s">
        <v>132</v>
      </c>
      <c r="B7" s="97"/>
      <c r="C7" s="97"/>
      <c r="D7" s="97"/>
      <c r="E7" s="97"/>
      <c r="F7" s="97"/>
      <c r="G7" s="97"/>
      <c r="H7" s="97"/>
      <c r="I7" s="97"/>
      <c r="J7" s="10"/>
    </row>
    <row r="8" spans="1:10" s="13" customFormat="1" x14ac:dyDescent="0.2">
      <c r="A8" s="98"/>
      <c r="B8" s="99"/>
      <c r="C8" s="99"/>
      <c r="D8" s="99"/>
      <c r="E8" s="99"/>
      <c r="F8" s="99"/>
      <c r="G8" s="99"/>
      <c r="H8" s="99"/>
      <c r="I8" s="99"/>
      <c r="J8" s="12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4.7220000000000004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4.7220000000000004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0.64900000000000002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0.64900000000000002</v>
      </c>
      <c r="J18" s="10"/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0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  <c r="J28" s="10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  <c r="J29" s="10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5.3710000000000004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0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21669.629999999997</v>
      </c>
    </row>
    <row r="34" spans="1:10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0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18823.759999999998</v>
      </c>
    </row>
    <row r="36" spans="1:10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0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24515.5</v>
      </c>
    </row>
    <row r="38" spans="1:10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0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2.4785840828846646E-4</v>
      </c>
      <c r="J39" s="10"/>
    </row>
    <row r="40" spans="1:10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0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</row>
    <row r="42" spans="1:10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0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0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0</v>
      </c>
    </row>
    <row r="45" spans="1:10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10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10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10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0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0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0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2.5000000000000001E-3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2.5000000000000001E-3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27">
        <f>(I44-I66)/I37</f>
        <v>0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5.3710000000000004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5">
        <f>I71/I33</f>
        <v>2.4785840828846646E-4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2.7478584082884666E-3</v>
      </c>
    </row>
    <row r="80" spans="1:9" x14ac:dyDescent="0.2">
      <c r="I80">
        <v>1209</v>
      </c>
    </row>
  </sheetData>
  <mergeCells count="77">
    <mergeCell ref="A77:H77"/>
    <mergeCell ref="A69:H69"/>
    <mergeCell ref="A70:H70"/>
    <mergeCell ref="A71:H71"/>
    <mergeCell ref="A72:H72"/>
    <mergeCell ref="A73:H73"/>
    <mergeCell ref="A67:H67"/>
    <mergeCell ref="A68:H68"/>
    <mergeCell ref="A74:H74"/>
    <mergeCell ref="A75:H75"/>
    <mergeCell ref="A76:H76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rightToLeft="1" topLeftCell="A46" workbookViewId="0">
      <selection activeCell="A76" sqref="A76:H76"/>
    </sheetView>
  </sheetViews>
  <sheetFormatPr defaultColWidth="9.140625" defaultRowHeight="12.75" x14ac:dyDescent="0.2"/>
  <cols>
    <col min="9" max="9" width="20.7109375" customWidth="1"/>
    <col min="10" max="10" width="9.140625" style="8"/>
  </cols>
  <sheetData>
    <row r="1" spans="1:10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10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10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10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10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10" s="9" customFormat="1" x14ac:dyDescent="0.2">
      <c r="A7" s="96" t="s">
        <v>133</v>
      </c>
      <c r="B7" s="97"/>
      <c r="C7" s="97"/>
      <c r="D7" s="97"/>
      <c r="E7" s="97"/>
      <c r="F7" s="97"/>
      <c r="G7" s="97"/>
      <c r="H7" s="97"/>
      <c r="I7" s="97"/>
      <c r="J7" s="10"/>
    </row>
    <row r="8" spans="1:10" s="13" customFormat="1" x14ac:dyDescent="0.2">
      <c r="A8" s="98"/>
      <c r="B8" s="99"/>
      <c r="C8" s="99"/>
      <c r="D8" s="99"/>
      <c r="E8" s="99"/>
      <c r="F8" s="99"/>
      <c r="G8" s="99"/>
      <c r="H8" s="99"/>
      <c r="I8" s="99"/>
      <c r="J8" s="12"/>
    </row>
    <row r="9" spans="1:10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10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</row>
    <row r="11" spans="1:10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14.103</v>
      </c>
    </row>
    <row r="12" spans="1:10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  <c r="J12" s="10"/>
    </row>
    <row r="13" spans="1:10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14.103</v>
      </c>
    </row>
    <row r="14" spans="1:10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10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1.88</v>
      </c>
    </row>
    <row r="16" spans="1:10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  <c r="J16" s="10"/>
    </row>
    <row r="17" spans="1:10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10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1.88</v>
      </c>
      <c r="J18" s="10"/>
    </row>
    <row r="19" spans="1:10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10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10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10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10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10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10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6.9569999999999999</v>
      </c>
    </row>
    <row r="26" spans="1:10" x14ac:dyDescent="0.2">
      <c r="A26" s="54"/>
      <c r="B26" s="53"/>
      <c r="C26" s="53"/>
      <c r="D26" s="53"/>
      <c r="E26" s="53"/>
      <c r="F26" s="53"/>
      <c r="G26" s="53"/>
      <c r="H26" s="53"/>
      <c r="I26" s="5"/>
      <c r="J26" s="10"/>
    </row>
    <row r="27" spans="1:10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  <c r="J27" s="10"/>
    </row>
    <row r="28" spans="1:10" x14ac:dyDescent="0.2">
      <c r="A28" s="54"/>
      <c r="B28" s="53"/>
      <c r="C28" s="53"/>
      <c r="D28" s="53"/>
      <c r="E28" s="53"/>
      <c r="F28" s="53"/>
      <c r="G28" s="53"/>
      <c r="H28" s="53"/>
      <c r="I28" s="5"/>
      <c r="J28" s="10"/>
    </row>
    <row r="29" spans="1:10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  <c r="J29" s="10"/>
    </row>
    <row r="30" spans="1:10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10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22.94</v>
      </c>
    </row>
    <row r="32" spans="1:10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10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64900.838000000003</v>
      </c>
    </row>
    <row r="34" spans="1:10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10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88659.426000000007</v>
      </c>
    </row>
    <row r="36" spans="1:10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10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41142.25</v>
      </c>
    </row>
    <row r="38" spans="1:10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  <c r="J38" s="10"/>
    </row>
    <row r="39" spans="1:10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3.53462308144619E-4</v>
      </c>
      <c r="J39" s="10"/>
    </row>
    <row r="40" spans="1:10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10" x14ac:dyDescent="0.2">
      <c r="A41" s="62"/>
      <c r="B41" s="63"/>
      <c r="C41" s="63"/>
      <c r="D41" s="63"/>
      <c r="E41" s="63"/>
      <c r="F41" s="63"/>
      <c r="G41" s="63"/>
      <c r="H41" s="64"/>
      <c r="I41" s="15"/>
      <c r="J41" s="10"/>
    </row>
    <row r="42" spans="1:10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10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10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2.1040000000000001</v>
      </c>
    </row>
    <row r="45" spans="1:10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10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10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10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0.28199999999999997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1.8220000000000001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5.1139643553767723E-5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2.5000000000000001E-3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2.4488603564462325E-3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24">
        <f>(I44-I66)/I37</f>
        <v>5.1139643553767723E-5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25.044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5">
        <f>I71/I33</f>
        <v>3.8588099586633998E-4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2.8534623081446189E-3</v>
      </c>
    </row>
    <row r="78" spans="1:9" x14ac:dyDescent="0.2">
      <c r="A78" s="11"/>
      <c r="B78" s="11"/>
      <c r="C78" s="11"/>
      <c r="D78" s="11"/>
      <c r="E78" s="11"/>
      <c r="F78" s="11"/>
      <c r="G78" s="11"/>
      <c r="H78" s="11"/>
      <c r="I78" s="11"/>
    </row>
    <row r="80" spans="1:9" x14ac:dyDescent="0.2">
      <c r="I80">
        <v>7233</v>
      </c>
    </row>
  </sheetData>
  <mergeCells count="77">
    <mergeCell ref="A77:H77"/>
    <mergeCell ref="A69:H69"/>
    <mergeCell ref="A70:H70"/>
    <mergeCell ref="A71:H71"/>
    <mergeCell ref="A72:H72"/>
    <mergeCell ref="A73:H73"/>
    <mergeCell ref="A67:H67"/>
    <mergeCell ref="A68:H68"/>
    <mergeCell ref="A74:H74"/>
    <mergeCell ref="A75:H75"/>
    <mergeCell ref="A76:H76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topLeftCell="A52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">
      <c r="A2" s="85"/>
      <c r="B2" s="84"/>
      <c r="C2" s="84"/>
      <c r="D2" s="84"/>
      <c r="E2" s="84"/>
      <c r="F2" s="84"/>
      <c r="G2" s="84"/>
      <c r="H2" s="84"/>
      <c r="I2" s="84"/>
    </row>
    <row r="3" spans="1:9" x14ac:dyDescent="0.2">
      <c r="A3" s="83" t="s">
        <v>108</v>
      </c>
      <c r="B3" s="84"/>
      <c r="C3" s="84"/>
      <c r="D3" s="84"/>
      <c r="E3" s="84"/>
      <c r="F3" s="84"/>
      <c r="G3" s="84"/>
      <c r="H3" s="84"/>
      <c r="I3" s="84"/>
    </row>
    <row r="4" spans="1:9" x14ac:dyDescent="0.2">
      <c r="A4" s="85"/>
      <c r="B4" s="84"/>
      <c r="C4" s="84"/>
      <c r="D4" s="84"/>
      <c r="E4" s="84"/>
      <c r="F4" s="84"/>
      <c r="G4" s="84"/>
      <c r="H4" s="84"/>
      <c r="I4" s="84"/>
    </row>
    <row r="5" spans="1:9" x14ac:dyDescent="0.2">
      <c r="A5" s="85" t="s">
        <v>1</v>
      </c>
      <c r="B5" s="84"/>
      <c r="C5" s="84"/>
      <c r="D5" s="84"/>
      <c r="E5" s="84"/>
      <c r="F5" s="84"/>
      <c r="G5" s="84"/>
      <c r="H5" s="84"/>
      <c r="I5" s="84"/>
    </row>
    <row r="6" spans="1:9" x14ac:dyDescent="0.2">
      <c r="A6" s="85"/>
      <c r="B6" s="84"/>
      <c r="C6" s="84"/>
      <c r="D6" s="84"/>
      <c r="E6" s="84"/>
      <c r="F6" s="84"/>
      <c r="G6" s="84"/>
      <c r="H6" s="84"/>
      <c r="I6" s="84"/>
    </row>
    <row r="7" spans="1:9" s="9" customFormat="1" x14ac:dyDescent="0.2">
      <c r="A7" s="96" t="s">
        <v>134</v>
      </c>
      <c r="B7" s="97"/>
      <c r="C7" s="97"/>
      <c r="D7" s="97"/>
      <c r="E7" s="97"/>
      <c r="F7" s="97"/>
      <c r="G7" s="97"/>
      <c r="H7" s="97"/>
      <c r="I7" s="97"/>
    </row>
    <row r="8" spans="1:9" s="13" customFormat="1" x14ac:dyDescent="0.2">
      <c r="A8" s="98"/>
      <c r="B8" s="99"/>
      <c r="C8" s="99"/>
      <c r="D8" s="99"/>
      <c r="E8" s="99"/>
      <c r="F8" s="99"/>
      <c r="G8" s="99"/>
      <c r="H8" s="99"/>
      <c r="I8" s="99"/>
    </row>
    <row r="9" spans="1:9" x14ac:dyDescent="0.2">
      <c r="A9" s="54"/>
      <c r="B9" s="53"/>
      <c r="C9" s="53"/>
      <c r="D9" s="53"/>
      <c r="E9" s="53"/>
      <c r="F9" s="53"/>
      <c r="G9" s="53"/>
      <c r="H9" s="53"/>
      <c r="I9" s="1" t="s">
        <v>3</v>
      </c>
    </row>
    <row r="10" spans="1:9" x14ac:dyDescent="0.2">
      <c r="A10" s="55" t="s">
        <v>40</v>
      </c>
      <c r="B10" s="56"/>
      <c r="C10" s="56"/>
      <c r="D10" s="56"/>
      <c r="E10" s="56"/>
      <c r="F10" s="56"/>
      <c r="G10" s="56"/>
      <c r="H10" s="56"/>
      <c r="I10" s="1"/>
    </row>
    <row r="11" spans="1:9" x14ac:dyDescent="0.2">
      <c r="A11" s="55" t="s">
        <v>41</v>
      </c>
      <c r="B11" s="53"/>
      <c r="C11" s="53"/>
      <c r="D11" s="53"/>
      <c r="E11" s="53"/>
      <c r="F11" s="53"/>
      <c r="G11" s="53"/>
      <c r="H11" s="53"/>
      <c r="I11" s="5">
        <f>I12+I13</f>
        <v>9.8650000000000002</v>
      </c>
    </row>
    <row r="12" spans="1:9" x14ac:dyDescent="0.2">
      <c r="A12" s="54" t="s">
        <v>4</v>
      </c>
      <c r="B12" s="53"/>
      <c r="C12" s="53"/>
      <c r="D12" s="53"/>
      <c r="E12" s="53"/>
      <c r="F12" s="53"/>
      <c r="G12" s="53"/>
      <c r="H12" s="53"/>
      <c r="I12" s="4">
        <v>0</v>
      </c>
    </row>
    <row r="13" spans="1:9" x14ac:dyDescent="0.2">
      <c r="A13" s="54" t="s">
        <v>5</v>
      </c>
      <c r="B13" s="53"/>
      <c r="C13" s="53"/>
      <c r="D13" s="53"/>
      <c r="E13" s="53"/>
      <c r="F13" s="53"/>
      <c r="G13" s="53"/>
      <c r="H13" s="53"/>
      <c r="I13" s="4">
        <v>9.8650000000000002</v>
      </c>
    </row>
    <row r="14" spans="1:9" x14ac:dyDescent="0.2">
      <c r="A14" s="86"/>
      <c r="B14" s="79"/>
      <c r="C14" s="79"/>
      <c r="D14" s="79"/>
      <c r="E14" s="79"/>
      <c r="F14" s="79"/>
      <c r="G14" s="79"/>
      <c r="H14" s="79"/>
      <c r="I14" s="4"/>
    </row>
    <row r="15" spans="1:9" x14ac:dyDescent="0.2">
      <c r="A15" s="68" t="s">
        <v>42</v>
      </c>
      <c r="B15" s="73"/>
      <c r="C15" s="73"/>
      <c r="D15" s="73"/>
      <c r="E15" s="73"/>
      <c r="F15" s="73"/>
      <c r="G15" s="73"/>
      <c r="H15" s="73"/>
      <c r="I15" s="14">
        <f>I17+I18</f>
        <v>1.0580000000000001</v>
      </c>
    </row>
    <row r="16" spans="1:9" x14ac:dyDescent="0.2">
      <c r="A16" s="65" t="s">
        <v>43</v>
      </c>
      <c r="B16" s="87"/>
      <c r="C16" s="87"/>
      <c r="D16" s="87"/>
      <c r="E16" s="87"/>
      <c r="F16" s="87"/>
      <c r="G16" s="87"/>
      <c r="H16" s="88"/>
      <c r="I16" s="15"/>
    </row>
    <row r="17" spans="1:9" x14ac:dyDescent="0.2">
      <c r="A17" s="54" t="s">
        <v>6</v>
      </c>
      <c r="B17" s="53"/>
      <c r="C17" s="53"/>
      <c r="D17" s="53"/>
      <c r="E17" s="53"/>
      <c r="F17" s="53"/>
      <c r="G17" s="53"/>
      <c r="H17" s="53"/>
      <c r="I17" s="16">
        <v>0</v>
      </c>
    </row>
    <row r="18" spans="1:9" x14ac:dyDescent="0.2">
      <c r="A18" s="54" t="s">
        <v>7</v>
      </c>
      <c r="B18" s="53"/>
      <c r="C18" s="53"/>
      <c r="D18" s="53"/>
      <c r="E18" s="53"/>
      <c r="F18" s="53"/>
      <c r="G18" s="53"/>
      <c r="H18" s="53"/>
      <c r="I18" s="4">
        <v>1.0580000000000001</v>
      </c>
    </row>
    <row r="19" spans="1:9" x14ac:dyDescent="0.2">
      <c r="A19" s="54"/>
      <c r="B19" s="53"/>
      <c r="C19" s="53"/>
      <c r="D19" s="53"/>
      <c r="E19" s="53"/>
      <c r="F19" s="53"/>
      <c r="G19" s="53"/>
      <c r="H19" s="53"/>
      <c r="I19" s="4"/>
    </row>
    <row r="20" spans="1:9" x14ac:dyDescent="0.2">
      <c r="A20" s="55" t="s">
        <v>44</v>
      </c>
      <c r="B20" s="53"/>
      <c r="C20" s="53"/>
      <c r="D20" s="53"/>
      <c r="E20" s="53"/>
      <c r="F20" s="53"/>
      <c r="G20" s="53"/>
      <c r="H20" s="53"/>
      <c r="I20" s="14">
        <f>I21+I23</f>
        <v>0</v>
      </c>
    </row>
    <row r="21" spans="1:9" x14ac:dyDescent="0.2">
      <c r="A21" s="78" t="s">
        <v>45</v>
      </c>
      <c r="B21" s="79"/>
      <c r="C21" s="79"/>
      <c r="D21" s="79"/>
      <c r="E21" s="79"/>
      <c r="F21" s="79"/>
      <c r="G21" s="79"/>
      <c r="H21" s="80"/>
      <c r="I21" s="17">
        <v>0</v>
      </c>
    </row>
    <row r="22" spans="1:9" x14ac:dyDescent="0.2">
      <c r="A22" s="76" t="s">
        <v>46</v>
      </c>
      <c r="B22" s="89"/>
      <c r="C22" s="89"/>
      <c r="D22" s="89"/>
      <c r="E22" s="89"/>
      <c r="F22" s="89"/>
      <c r="G22" s="89"/>
      <c r="H22" s="89"/>
      <c r="I22" s="16"/>
    </row>
    <row r="23" spans="1:9" x14ac:dyDescent="0.2">
      <c r="A23" s="90" t="s">
        <v>47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9" x14ac:dyDescent="0.2">
      <c r="A24" s="54"/>
      <c r="B24" s="53"/>
      <c r="C24" s="53"/>
      <c r="D24" s="53"/>
      <c r="E24" s="53"/>
      <c r="F24" s="53"/>
      <c r="G24" s="53"/>
      <c r="H24" s="53"/>
      <c r="I24" s="4"/>
    </row>
    <row r="25" spans="1:9" x14ac:dyDescent="0.2">
      <c r="A25" s="55" t="s">
        <v>48</v>
      </c>
      <c r="B25" s="53"/>
      <c r="C25" s="53"/>
      <c r="D25" s="53"/>
      <c r="E25" s="53"/>
      <c r="F25" s="53"/>
      <c r="G25" s="53"/>
      <c r="H25" s="53"/>
      <c r="I25" s="5">
        <v>6.98</v>
      </c>
    </row>
    <row r="26" spans="1:9" x14ac:dyDescent="0.2">
      <c r="A26" s="54"/>
      <c r="B26" s="53"/>
      <c r="C26" s="53"/>
      <c r="D26" s="53"/>
      <c r="E26" s="53"/>
      <c r="F26" s="53"/>
      <c r="G26" s="53"/>
      <c r="H26" s="53"/>
      <c r="I26" s="5"/>
    </row>
    <row r="27" spans="1:9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"/>
    </row>
    <row r="28" spans="1:9" x14ac:dyDescent="0.2">
      <c r="A28" s="54"/>
      <c r="B28" s="53"/>
      <c r="C28" s="53"/>
      <c r="D28" s="53"/>
      <c r="E28" s="53"/>
      <c r="F28" s="53"/>
      <c r="G28" s="53"/>
      <c r="H28" s="53"/>
      <c r="I28" s="5"/>
    </row>
    <row r="29" spans="1:9" x14ac:dyDescent="0.2">
      <c r="A29" s="55" t="s">
        <v>50</v>
      </c>
      <c r="B29" s="56"/>
      <c r="C29" s="56"/>
      <c r="D29" s="56"/>
      <c r="E29" s="56"/>
      <c r="F29" s="56"/>
      <c r="G29" s="56"/>
      <c r="H29" s="56"/>
      <c r="I29" s="5"/>
    </row>
    <row r="30" spans="1:9" x14ac:dyDescent="0.2">
      <c r="A30" s="54"/>
      <c r="B30" s="53"/>
      <c r="C30" s="53"/>
      <c r="D30" s="53"/>
      <c r="E30" s="53"/>
      <c r="F30" s="53"/>
      <c r="G30" s="53"/>
      <c r="H30" s="53"/>
      <c r="I30" s="5"/>
    </row>
    <row r="31" spans="1:9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">
        <f>I11+I15+I20+I25+I27+I29</f>
        <v>17.902999999999999</v>
      </c>
    </row>
    <row r="32" spans="1:9" x14ac:dyDescent="0.2">
      <c r="A32" s="54"/>
      <c r="B32" s="53"/>
      <c r="C32" s="53"/>
      <c r="D32" s="53"/>
      <c r="E32" s="53"/>
      <c r="F32" s="53"/>
      <c r="G32" s="53"/>
      <c r="H32" s="53"/>
      <c r="I32" s="5"/>
    </row>
    <row r="33" spans="1:9" x14ac:dyDescent="0.2">
      <c r="A33" s="55" t="s">
        <v>52</v>
      </c>
      <c r="B33" s="56"/>
      <c r="C33" s="56"/>
      <c r="D33" s="56"/>
      <c r="E33" s="56"/>
      <c r="F33" s="56"/>
      <c r="G33" s="56"/>
      <c r="H33" s="56"/>
      <c r="I33" s="5">
        <f>(I37+I35)/2</f>
        <v>41006.044999999998</v>
      </c>
    </row>
    <row r="34" spans="1:9" x14ac:dyDescent="0.2">
      <c r="A34" s="54"/>
      <c r="B34" s="53"/>
      <c r="C34" s="53"/>
      <c r="D34" s="53"/>
      <c r="E34" s="53"/>
      <c r="F34" s="53"/>
      <c r="G34" s="53"/>
      <c r="H34" s="53"/>
      <c r="I34" s="5"/>
    </row>
    <row r="35" spans="1:9" x14ac:dyDescent="0.2">
      <c r="A35" s="78" t="s">
        <v>53</v>
      </c>
      <c r="B35" s="79"/>
      <c r="C35" s="79"/>
      <c r="D35" s="79"/>
      <c r="E35" s="79"/>
      <c r="F35" s="79"/>
      <c r="G35" s="79"/>
      <c r="H35" s="79"/>
      <c r="I35" s="14">
        <v>57735.98</v>
      </c>
    </row>
    <row r="36" spans="1:9" x14ac:dyDescent="0.2">
      <c r="A36" s="77" t="s">
        <v>109</v>
      </c>
      <c r="B36" s="89"/>
      <c r="C36" s="89"/>
      <c r="D36" s="89"/>
      <c r="E36" s="89"/>
      <c r="F36" s="89"/>
      <c r="G36" s="89"/>
      <c r="H36" s="89"/>
      <c r="I36" s="15"/>
    </row>
    <row r="37" spans="1:9" x14ac:dyDescent="0.2">
      <c r="A37" s="91" t="s">
        <v>54</v>
      </c>
      <c r="B37" s="92"/>
      <c r="C37" s="92"/>
      <c r="D37" s="92"/>
      <c r="E37" s="92"/>
      <c r="F37" s="92"/>
      <c r="G37" s="92"/>
      <c r="H37" s="93"/>
      <c r="I37" s="14">
        <v>24276.11</v>
      </c>
    </row>
    <row r="38" spans="1:9" x14ac:dyDescent="0.2">
      <c r="A38" s="77" t="s">
        <v>110</v>
      </c>
      <c r="B38" s="89"/>
      <c r="C38" s="89"/>
      <c r="D38" s="89"/>
      <c r="E38" s="89"/>
      <c r="F38" s="89"/>
      <c r="G38" s="89"/>
      <c r="H38" s="94"/>
      <c r="I38" s="15"/>
    </row>
    <row r="39" spans="1:9" x14ac:dyDescent="0.2">
      <c r="A39" s="68" t="s">
        <v>55</v>
      </c>
      <c r="B39" s="95"/>
      <c r="C39" s="95"/>
      <c r="D39" s="95"/>
      <c r="E39" s="95"/>
      <c r="F39" s="95"/>
      <c r="G39" s="95"/>
      <c r="H39" s="95"/>
      <c r="I39" s="24">
        <f>I31/I33</f>
        <v>4.3659416556754009E-4</v>
      </c>
    </row>
    <row r="40" spans="1:9" x14ac:dyDescent="0.2">
      <c r="A40" s="65" t="s">
        <v>56</v>
      </c>
      <c r="B40" s="87"/>
      <c r="C40" s="87"/>
      <c r="D40" s="87"/>
      <c r="E40" s="87"/>
      <c r="F40" s="87"/>
      <c r="G40" s="87"/>
      <c r="H40" s="87"/>
      <c r="I40" s="15"/>
    </row>
    <row r="41" spans="1:9" x14ac:dyDescent="0.2">
      <c r="A41" s="62"/>
      <c r="B41" s="63"/>
      <c r="C41" s="63"/>
      <c r="D41" s="63"/>
      <c r="E41" s="63"/>
      <c r="F41" s="63"/>
      <c r="G41" s="63"/>
      <c r="H41" s="64"/>
      <c r="I41" s="15"/>
    </row>
    <row r="42" spans="1:9" ht="15" x14ac:dyDescent="0.25">
      <c r="A42" s="81" t="s">
        <v>57</v>
      </c>
      <c r="B42" s="82"/>
      <c r="C42" s="82"/>
      <c r="D42" s="82"/>
      <c r="E42" s="82"/>
      <c r="F42" s="82"/>
      <c r="G42" s="82"/>
      <c r="H42" s="82"/>
      <c r="I42" s="15"/>
    </row>
    <row r="43" spans="1:9" x14ac:dyDescent="0.2">
      <c r="A43" s="55" t="s">
        <v>58</v>
      </c>
      <c r="B43" s="56"/>
      <c r="C43" s="56"/>
      <c r="D43" s="56"/>
      <c r="E43" s="56"/>
      <c r="F43" s="56"/>
      <c r="G43" s="56"/>
      <c r="H43" s="56"/>
      <c r="I43" s="15">
        <v>0</v>
      </c>
    </row>
    <row r="44" spans="1:9" x14ac:dyDescent="0.2">
      <c r="A44" s="55" t="s">
        <v>59</v>
      </c>
      <c r="B44" s="56"/>
      <c r="C44" s="56"/>
      <c r="D44" s="56"/>
      <c r="E44" s="56"/>
      <c r="F44" s="56"/>
      <c r="G44" s="56"/>
      <c r="H44" s="56"/>
      <c r="I44" s="15">
        <f>I45+I46+I47+I48+I49+I51+I53+I55+I57</f>
        <v>4.7729999999999997</v>
      </c>
    </row>
    <row r="45" spans="1:9" x14ac:dyDescent="0.2">
      <c r="A45" s="54" t="s">
        <v>8</v>
      </c>
      <c r="B45" s="53"/>
      <c r="C45" s="53"/>
      <c r="D45" s="53"/>
      <c r="E45" s="53"/>
      <c r="F45" s="53"/>
      <c r="G45" s="53"/>
      <c r="H45" s="53"/>
      <c r="I45" s="16">
        <v>0</v>
      </c>
    </row>
    <row r="46" spans="1:9" x14ac:dyDescent="0.2">
      <c r="A46" s="54" t="s">
        <v>9</v>
      </c>
      <c r="B46" s="53"/>
      <c r="C46" s="53"/>
      <c r="D46" s="53"/>
      <c r="E46" s="53"/>
      <c r="F46" s="53"/>
      <c r="G46" s="53"/>
      <c r="H46" s="53"/>
      <c r="I46" s="4">
        <v>0</v>
      </c>
    </row>
    <row r="47" spans="1:9" x14ac:dyDescent="0.2">
      <c r="A47" s="54" t="s">
        <v>10</v>
      </c>
      <c r="B47" s="53"/>
      <c r="C47" s="53"/>
      <c r="D47" s="53"/>
      <c r="E47" s="53"/>
      <c r="F47" s="53"/>
      <c r="G47" s="53"/>
      <c r="H47" s="53"/>
      <c r="I47" s="4">
        <v>0</v>
      </c>
    </row>
    <row r="48" spans="1:9" x14ac:dyDescent="0.2">
      <c r="A48" s="54" t="s">
        <v>11</v>
      </c>
      <c r="B48" s="53"/>
      <c r="C48" s="53"/>
      <c r="D48" s="53"/>
      <c r="E48" s="53"/>
      <c r="F48" s="53"/>
      <c r="G48" s="53"/>
      <c r="H48" s="53"/>
      <c r="I48" s="4">
        <v>0</v>
      </c>
    </row>
    <row r="49" spans="1:9" x14ac:dyDescent="0.2">
      <c r="A49" s="78" t="s">
        <v>60</v>
      </c>
      <c r="B49" s="79"/>
      <c r="C49" s="79"/>
      <c r="D49" s="79"/>
      <c r="E49" s="79"/>
      <c r="F49" s="79"/>
      <c r="G49" s="79"/>
      <c r="H49" s="80"/>
      <c r="I49" s="17">
        <v>1.9319999999999999</v>
      </c>
    </row>
    <row r="50" spans="1:9" x14ac:dyDescent="0.2">
      <c r="A50" s="76" t="s">
        <v>61</v>
      </c>
      <c r="B50" s="77"/>
      <c r="C50" s="77"/>
      <c r="D50" s="77"/>
      <c r="E50" s="77"/>
      <c r="F50" s="77"/>
      <c r="G50" s="77"/>
      <c r="H50" s="77"/>
      <c r="I50" s="16"/>
    </row>
    <row r="51" spans="1:9" x14ac:dyDescent="0.2">
      <c r="A51" s="78" t="s">
        <v>62</v>
      </c>
      <c r="B51" s="79"/>
      <c r="C51" s="79"/>
      <c r="D51" s="79"/>
      <c r="E51" s="79"/>
      <c r="F51" s="79"/>
      <c r="G51" s="79"/>
      <c r="H51" s="80"/>
      <c r="I51" s="17">
        <v>2.8410000000000002</v>
      </c>
    </row>
    <row r="52" spans="1:9" x14ac:dyDescent="0.2">
      <c r="A52" s="76" t="s">
        <v>63</v>
      </c>
      <c r="B52" s="77"/>
      <c r="C52" s="77"/>
      <c r="D52" s="77"/>
      <c r="E52" s="77"/>
      <c r="F52" s="77"/>
      <c r="G52" s="77"/>
      <c r="H52" s="77"/>
      <c r="I52" s="16"/>
    </row>
    <row r="53" spans="1:9" x14ac:dyDescent="0.2">
      <c r="A53" s="78" t="s">
        <v>64</v>
      </c>
      <c r="B53" s="79"/>
      <c r="C53" s="79"/>
      <c r="D53" s="79"/>
      <c r="E53" s="79"/>
      <c r="F53" s="79"/>
      <c r="G53" s="79"/>
      <c r="H53" s="80"/>
      <c r="I53" s="19">
        <v>0</v>
      </c>
    </row>
    <row r="54" spans="1:9" x14ac:dyDescent="0.2">
      <c r="A54" s="76" t="s">
        <v>65</v>
      </c>
      <c r="B54" s="77"/>
      <c r="C54" s="77"/>
      <c r="D54" s="77"/>
      <c r="E54" s="77"/>
      <c r="F54" s="77"/>
      <c r="G54" s="77"/>
      <c r="H54" s="77"/>
      <c r="I54" s="17"/>
    </row>
    <row r="55" spans="1:9" x14ac:dyDescent="0.2">
      <c r="A55" s="78" t="s">
        <v>129</v>
      </c>
      <c r="B55" s="79"/>
      <c r="C55" s="79"/>
      <c r="D55" s="79"/>
      <c r="E55" s="79"/>
      <c r="F55" s="79"/>
      <c r="G55" s="79"/>
      <c r="H55" s="80"/>
      <c r="I55" s="19">
        <v>0</v>
      </c>
    </row>
    <row r="56" spans="1:9" x14ac:dyDescent="0.2">
      <c r="A56" s="76" t="s">
        <v>65</v>
      </c>
      <c r="B56" s="77"/>
      <c r="C56" s="77"/>
      <c r="D56" s="77"/>
      <c r="E56" s="77"/>
      <c r="F56" s="77"/>
      <c r="G56" s="77"/>
      <c r="H56" s="77"/>
      <c r="I56" s="16"/>
    </row>
    <row r="57" spans="1:9" x14ac:dyDescent="0.2">
      <c r="A57" s="54" t="s">
        <v>66</v>
      </c>
      <c r="B57" s="53"/>
      <c r="C57" s="53"/>
      <c r="D57" s="53"/>
      <c r="E57" s="53"/>
      <c r="F57" s="53"/>
      <c r="G57" s="53"/>
      <c r="H57" s="53"/>
      <c r="I57" s="4">
        <v>0</v>
      </c>
    </row>
    <row r="58" spans="1:9" x14ac:dyDescent="0.2">
      <c r="A58" s="70"/>
      <c r="B58" s="71"/>
      <c r="C58" s="71"/>
      <c r="D58" s="71"/>
      <c r="E58" s="71"/>
      <c r="F58" s="71"/>
      <c r="G58" s="71"/>
      <c r="H58" s="72"/>
      <c r="I58" s="4"/>
    </row>
    <row r="59" spans="1:9" x14ac:dyDescent="0.2">
      <c r="A59" s="68" t="s">
        <v>67</v>
      </c>
      <c r="B59" s="73"/>
      <c r="C59" s="73"/>
      <c r="D59" s="73"/>
      <c r="E59" s="73"/>
      <c r="F59" s="73"/>
      <c r="G59" s="73"/>
      <c r="H59" s="73"/>
      <c r="I59" s="23">
        <f>I44/I37</f>
        <v>1.9661304879570901E-4</v>
      </c>
    </row>
    <row r="60" spans="1:9" x14ac:dyDescent="0.2">
      <c r="A60" s="67" t="s">
        <v>68</v>
      </c>
      <c r="B60" s="68"/>
      <c r="C60" s="68"/>
      <c r="D60" s="68"/>
      <c r="E60" s="68"/>
      <c r="F60" s="68"/>
      <c r="G60" s="68"/>
      <c r="H60" s="68"/>
      <c r="I60" s="15"/>
    </row>
    <row r="61" spans="1:9" x14ac:dyDescent="0.2">
      <c r="A61" s="74" t="s">
        <v>69</v>
      </c>
      <c r="B61" s="75"/>
      <c r="C61" s="75"/>
      <c r="D61" s="75"/>
      <c r="E61" s="75"/>
      <c r="F61" s="75"/>
      <c r="G61" s="75"/>
      <c r="H61" s="75"/>
      <c r="I61" s="22">
        <v>2.5000000000000001E-3</v>
      </c>
    </row>
    <row r="62" spans="1:9" x14ac:dyDescent="0.2">
      <c r="A62" s="67" t="s">
        <v>70</v>
      </c>
      <c r="B62" s="68"/>
      <c r="C62" s="68"/>
      <c r="D62" s="68"/>
      <c r="E62" s="68"/>
      <c r="F62" s="68"/>
      <c r="G62" s="68"/>
      <c r="H62" s="68"/>
      <c r="I62" s="16"/>
    </row>
    <row r="63" spans="1:9" x14ac:dyDescent="0.2">
      <c r="A63" s="58" t="s">
        <v>71</v>
      </c>
      <c r="B63" s="59"/>
      <c r="C63" s="59"/>
      <c r="D63" s="59"/>
      <c r="E63" s="59"/>
      <c r="F63" s="59"/>
      <c r="G63" s="59"/>
      <c r="H63" s="60"/>
      <c r="I63" s="22">
        <f>I61-I59</f>
        <v>2.3033869512042908E-3</v>
      </c>
    </row>
    <row r="64" spans="1:9" x14ac:dyDescent="0.2">
      <c r="A64" s="61" t="s">
        <v>72</v>
      </c>
      <c r="B64" s="69"/>
      <c r="C64" s="69"/>
      <c r="D64" s="69"/>
      <c r="E64" s="69"/>
      <c r="F64" s="69"/>
      <c r="G64" s="69"/>
      <c r="H64" s="69"/>
      <c r="I64" s="16"/>
    </row>
    <row r="65" spans="1:9" x14ac:dyDescent="0.2">
      <c r="A65" s="62"/>
      <c r="B65" s="63"/>
      <c r="C65" s="63"/>
      <c r="D65" s="63"/>
      <c r="E65" s="63"/>
      <c r="F65" s="63"/>
      <c r="G65" s="63"/>
      <c r="H65" s="64"/>
      <c r="I65" s="16"/>
    </row>
    <row r="66" spans="1:9" x14ac:dyDescent="0.2">
      <c r="A66" s="65" t="s">
        <v>73</v>
      </c>
      <c r="B66" s="66"/>
      <c r="C66" s="66"/>
      <c r="D66" s="66"/>
      <c r="E66" s="66"/>
      <c r="F66" s="66"/>
      <c r="G66" s="66"/>
      <c r="H66" s="66"/>
      <c r="I66" s="20">
        <v>0</v>
      </c>
    </row>
    <row r="67" spans="1:9" x14ac:dyDescent="0.2">
      <c r="A67" s="58" t="s">
        <v>74</v>
      </c>
      <c r="B67" s="59"/>
      <c r="C67" s="59"/>
      <c r="D67" s="59"/>
      <c r="E67" s="59"/>
      <c r="F67" s="59"/>
      <c r="G67" s="59"/>
      <c r="H67" s="60"/>
      <c r="I67" s="18">
        <f>(I44-I66)/I37</f>
        <v>1.9661304879570901E-4</v>
      </c>
    </row>
    <row r="68" spans="1:9" x14ac:dyDescent="0.2">
      <c r="A68" s="61" t="s">
        <v>75</v>
      </c>
      <c r="B68" s="61"/>
      <c r="C68" s="61"/>
      <c r="D68" s="61"/>
      <c r="E68" s="61"/>
      <c r="F68" s="61"/>
      <c r="G68" s="61"/>
      <c r="H68" s="61"/>
      <c r="I68" s="16"/>
    </row>
    <row r="69" spans="1:9" x14ac:dyDescent="0.2">
      <c r="A69" s="62"/>
      <c r="B69" s="63"/>
      <c r="C69" s="63"/>
      <c r="D69" s="63"/>
      <c r="E69" s="63"/>
      <c r="F69" s="63"/>
      <c r="G69" s="63"/>
      <c r="H69" s="64"/>
      <c r="I69" s="4"/>
    </row>
    <row r="70" spans="1:9" x14ac:dyDescent="0.2">
      <c r="A70" s="65" t="s">
        <v>76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52" t="s">
        <v>77</v>
      </c>
      <c r="B71" s="53"/>
      <c r="C71" s="53"/>
      <c r="D71" s="53"/>
      <c r="E71" s="53"/>
      <c r="F71" s="53"/>
      <c r="G71" s="53"/>
      <c r="H71" s="53"/>
      <c r="I71" s="5">
        <f>I31+I44-I66</f>
        <v>22.675999999999998</v>
      </c>
    </row>
    <row r="72" spans="1:9" x14ac:dyDescent="0.2">
      <c r="A72" s="52" t="s">
        <v>78</v>
      </c>
      <c r="B72" s="53"/>
      <c r="C72" s="53"/>
      <c r="D72" s="53"/>
      <c r="E72" s="53"/>
      <c r="F72" s="53"/>
      <c r="G72" s="53"/>
      <c r="H72" s="53"/>
      <c r="I72" s="25">
        <f>I71/I33</f>
        <v>5.5299163818407749E-4</v>
      </c>
    </row>
    <row r="73" spans="1:9" x14ac:dyDescent="0.2">
      <c r="A73" s="54"/>
      <c r="B73" s="53"/>
      <c r="C73" s="53"/>
      <c r="D73" s="53"/>
      <c r="E73" s="53"/>
      <c r="F73" s="53"/>
      <c r="G73" s="53"/>
      <c r="H73" s="53"/>
      <c r="I73" s="5"/>
    </row>
    <row r="74" spans="1:9" x14ac:dyDescent="0.2">
      <c r="A74" s="55" t="s">
        <v>79</v>
      </c>
      <c r="B74" s="56"/>
      <c r="C74" s="56"/>
      <c r="D74" s="56"/>
      <c r="E74" s="56"/>
      <c r="F74" s="56"/>
      <c r="G74" s="56"/>
      <c r="H74" s="56"/>
      <c r="I74" s="14"/>
    </row>
    <row r="75" spans="1:9" x14ac:dyDescent="0.2">
      <c r="A75" s="52" t="s">
        <v>80</v>
      </c>
      <c r="B75" s="53"/>
      <c r="C75" s="53"/>
      <c r="D75" s="53"/>
      <c r="E75" s="53"/>
      <c r="F75" s="53"/>
      <c r="G75" s="53"/>
      <c r="H75" s="57"/>
      <c r="I75" s="21">
        <v>2.5000000000000001E-3</v>
      </c>
    </row>
    <row r="76" spans="1:9" x14ac:dyDescent="0.2">
      <c r="A76" s="52" t="s">
        <v>135</v>
      </c>
      <c r="B76" s="53"/>
      <c r="C76" s="53"/>
      <c r="D76" s="53"/>
      <c r="E76" s="53"/>
      <c r="F76" s="53"/>
      <c r="G76" s="53"/>
      <c r="H76" s="53"/>
      <c r="I76" s="15"/>
    </row>
    <row r="77" spans="1:9" x14ac:dyDescent="0.2">
      <c r="A77" s="52" t="s">
        <v>81</v>
      </c>
      <c r="B77" s="53"/>
      <c r="C77" s="53"/>
      <c r="D77" s="53"/>
      <c r="E77" s="53"/>
      <c r="F77" s="53"/>
      <c r="G77" s="53"/>
      <c r="H77" s="53"/>
      <c r="I77" s="25">
        <f>I39+I75</f>
        <v>2.93659416556754E-3</v>
      </c>
    </row>
    <row r="81" spans="9:9" x14ac:dyDescent="0.2">
      <c r="I81">
        <v>7231</v>
      </c>
    </row>
  </sheetData>
  <mergeCells count="77">
    <mergeCell ref="A77:H77"/>
    <mergeCell ref="A69:H69"/>
    <mergeCell ref="A70:H70"/>
    <mergeCell ref="A71:H71"/>
    <mergeCell ref="A72:H72"/>
    <mergeCell ref="A73:H73"/>
    <mergeCell ref="A67:H67"/>
    <mergeCell ref="A68:H68"/>
    <mergeCell ref="A74:H74"/>
    <mergeCell ref="A75:H75"/>
    <mergeCell ref="A76:H76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14</vt:i4>
      </vt:variant>
    </vt:vector>
  </HeadingPairs>
  <TitlesOfParts>
    <vt:vector size="14" baseType="lpstr">
      <vt:lpstr>נספח 1</vt:lpstr>
      <vt:lpstr>נספח 2</vt:lpstr>
      <vt:lpstr>נספח 3</vt:lpstr>
      <vt:lpstr>1078</vt:lpstr>
      <vt:lpstr>1536</vt:lpstr>
      <vt:lpstr>7232</vt:lpstr>
      <vt:lpstr>1209</vt:lpstr>
      <vt:lpstr>7233</vt:lpstr>
      <vt:lpstr>7231</vt:lpstr>
      <vt:lpstr>14919</vt:lpstr>
      <vt:lpstr>14331</vt:lpstr>
      <vt:lpstr>14332</vt:lpstr>
      <vt:lpstr>15396</vt:lpstr>
      <vt:lpstr>15423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cp:lastPrinted>2024-06-06T13:26:49Z</cp:lastPrinted>
  <dcterms:modified xsi:type="dcterms:W3CDTF">2025-02-11T10:09:18Z</dcterms:modified>
</cp:coreProperties>
</file>