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L\QPRO\amit\amir\הוצאות ישירות אינפיטי 2024\"/>
    </mc:Choice>
  </mc:AlternateContent>
  <bookViews>
    <workbookView xWindow="120" yWindow="120" windowWidth="17040" windowHeight="10560"/>
  </bookViews>
  <sheets>
    <sheet name="נספח 1" sheetId="1" r:id="rId1"/>
    <sheet name="נספח 2" sheetId="2" r:id="rId2"/>
    <sheet name="נספח 3" sheetId="3" r:id="rId3"/>
    <sheet name="1095" sheetId="4" r:id="rId4"/>
    <sheet name="1211" sheetId="5" r:id="rId5"/>
    <sheet name="1539" sheetId="6" r:id="rId6"/>
  </sheets>
  <calcPr calcId="162913"/>
</workbook>
</file>

<file path=xl/calcChain.xml><?xml version="1.0" encoding="utf-8"?>
<calcChain xmlns="http://schemas.openxmlformats.org/spreadsheetml/2006/main">
  <c r="I58" i="2" l="1"/>
  <c r="I33" i="4" l="1"/>
  <c r="I33" i="5"/>
  <c r="I33" i="6"/>
  <c r="B50" i="3" l="1"/>
  <c r="B73" i="3"/>
  <c r="B67" i="3"/>
  <c r="B59" i="3"/>
  <c r="B39" i="3"/>
  <c r="B32" i="3"/>
  <c r="B26" i="3"/>
  <c r="B20" i="3"/>
  <c r="B16" i="3"/>
  <c r="I56" i="2"/>
  <c r="I42" i="2"/>
  <c r="I36" i="2"/>
  <c r="I30" i="2"/>
  <c r="I19" i="2"/>
  <c r="I25" i="1"/>
  <c r="I51" i="1"/>
  <c r="I49" i="1"/>
  <c r="I48" i="1"/>
  <c r="I47" i="1"/>
  <c r="I46" i="1"/>
  <c r="I45" i="1"/>
  <c r="I37" i="1"/>
  <c r="I33" i="1"/>
  <c r="I35" i="1"/>
  <c r="I23" i="1"/>
  <c r="I21" i="1"/>
  <c r="I18" i="1"/>
  <c r="I15" i="1" s="1"/>
  <c r="I17" i="1"/>
  <c r="I13" i="1"/>
  <c r="I12" i="1"/>
  <c r="I20" i="1"/>
  <c r="I11" i="1" l="1"/>
  <c r="I31" i="1" s="1"/>
  <c r="I39" i="1" s="1"/>
  <c r="I77" i="1" s="1"/>
  <c r="B75" i="3"/>
  <c r="I44" i="1"/>
  <c r="I59" i="1" s="1"/>
  <c r="I44" i="4"/>
  <c r="I67" i="4" s="1"/>
  <c r="I20" i="4"/>
  <c r="I15" i="4"/>
  <c r="I11" i="4"/>
  <c r="I44" i="5"/>
  <c r="I67" i="5" s="1"/>
  <c r="I20" i="5"/>
  <c r="I15" i="5"/>
  <c r="I11" i="5"/>
  <c r="I44" i="6"/>
  <c r="I59" i="6" s="1"/>
  <c r="I63" i="6" s="1"/>
  <c r="I20" i="6"/>
  <c r="I15" i="6"/>
  <c r="I11" i="6"/>
  <c r="I67" i="6" l="1"/>
  <c r="I31" i="6"/>
  <c r="I71" i="6" s="1"/>
  <c r="I72" i="6" s="1"/>
  <c r="I59" i="5"/>
  <c r="I63" i="5" s="1"/>
  <c r="I31" i="5"/>
  <c r="I71" i="5" s="1"/>
  <c r="I72" i="5" s="1"/>
  <c r="I67" i="1"/>
  <c r="I71" i="1"/>
  <c r="I72" i="1" s="1"/>
  <c r="I31" i="4"/>
  <c r="I71" i="4" s="1"/>
  <c r="I72" i="4" s="1"/>
  <c r="I59" i="4"/>
  <c r="I63" i="4" s="1"/>
  <c r="I39" i="5" l="1"/>
  <c r="I77" i="5" s="1"/>
  <c r="I39" i="6"/>
  <c r="I77" i="6" s="1"/>
  <c r="I39" i="4"/>
  <c r="I77" i="4" s="1"/>
  <c r="I49" i="2" l="1"/>
</calcChain>
</file>

<file path=xl/sharedStrings.xml><?xml version="1.0" encoding="utf-8"?>
<sst xmlns="http://schemas.openxmlformats.org/spreadsheetml/2006/main" count="349" uniqueCount="123">
  <si>
    <t>דיווח לציבור על הוצאות ישירות המנוכות מחשבונות החוסכים</t>
  </si>
  <si>
    <t>שם החברה המנהלת: אינפיניטי</t>
  </si>
  <si>
    <t>שם הקופה המדווחת: אינפינטי פיצויים</t>
  </si>
  <si>
    <t>אלפי ₪</t>
  </si>
  <si>
    <t>א. סך עמלות קניה ומכירה  לצדדים קשורים</t>
  </si>
  <si>
    <t>ב. סך עמלות קניה ומכירה לצדדים שאינם קשורים</t>
  </si>
  <si>
    <t>א. סך עמלות קסטודיאן לצדדים  קשורים</t>
  </si>
  <si>
    <t>ב. סך עמלות קסטודיאן לצדדים  שאינם קשורים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</si>
  <si>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</si>
  <si>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</si>
  <si>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</si>
  <si>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</si>
  <si>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</si>
  <si>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</si>
  <si>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</si>
  <si>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</si>
  <si>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</si>
  <si>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</si>
  <si>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</si>
  <si>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</si>
  <si>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</si>
  <si>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</si>
  <si>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</si>
  <si>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</si>
  <si>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</si>
  <si>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</si>
  <si>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</si>
  <si>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</si>
  <si>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</si>
  <si>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</si>
  <si>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</si>
  <si>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</si>
  <si>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</si>
  <si>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</si>
  <si>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</t>
  </si>
  <si>
    <t>סך הכל נכסים לסוף שנה קודמת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</si>
  <si>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</si>
  <si>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</si>
  <si>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</si>
  <si>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</si>
  <si>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שם הקופה המדווחת: אינפיניטי פיצויים סל אג"ח</t>
  </si>
  <si>
    <t>שם הקופה המדווחת: אינפיניטי פיצויים סל מניות</t>
  </si>
  <si>
    <t>שם הקופה המדווחת: אינפיניטי פיצויים -שדות התעופה</t>
  </si>
  <si>
    <t>הוצאות ישירות שאינן מסוג עמלת ניהול חיצוני</t>
  </si>
  <si>
    <t>1. סה"כ עמלות קניה ומכירה של ניירות ערך סחירים</t>
  </si>
  <si>
    <t>2. סך הכל דמי שמירה בשל ניירות ערך סחירים וכל עמלה שגובה מי שמבצע את משמרות</t>
  </si>
  <si>
    <t>ניירות ניירות הערך עמלות (קסטודיאן)</t>
  </si>
  <si>
    <t>3. סך הכל הוצאות הנובעות מהשקעות לא סחירות</t>
  </si>
  <si>
    <t xml:space="preserve">א. הוצאה הנובעת מהשקעה בניירות ערך לא סחירים או ממתן הלוואה למי </t>
  </si>
  <si>
    <t xml:space="preserve">   שאינו עמית או מבוטח </t>
  </si>
  <si>
    <t>ב. הוצאה הנובעת מהשקעה בזכויות מקרקעין</t>
  </si>
  <si>
    <t xml:space="preserve">4. מסים החלים על משקיע מוסדי , על נכסיו , על נכנסותיו ועל עסקאות שנעשו בנכסיו </t>
  </si>
  <si>
    <t xml:space="preserve">5. סך הוצאות בעד ניהול תביעות </t>
  </si>
  <si>
    <t>6. סך ההוצאות בעד מתן משכנתאות</t>
  </si>
  <si>
    <t>7. סך הוצאות ישירות שאינן מסוג עמלות ניהול חיצוני (סכום סעיפים 1 עד 6)</t>
  </si>
  <si>
    <t>8. שווי ממוצע של נכסי הקופה או המסלול (ממוצע פשוט של סעיפים 8א ו-8ב)</t>
  </si>
  <si>
    <t xml:space="preserve">א. השווי המשוערך של נכסי הקופה או המסלול נכון ליום 31 בדצמבר של שנת הכספים </t>
  </si>
  <si>
    <t xml:space="preserve">ב. השווי המשוערך של נכסי הקופה או המסלול נכול ליום 31 בדצמבר של שנת </t>
  </si>
  <si>
    <t>9. שיעור שנתי של הוצאות ישירות שאינן מסוג עמלת ניהול חיצוני (חלוקה של סעיף</t>
  </si>
  <si>
    <t>7 בסעיף 8)</t>
  </si>
  <si>
    <t xml:space="preserve">הוצאות ישירות מסוג עמלת ניהול חיצוני </t>
  </si>
  <si>
    <t>10. סך דמי ניהול משתנים - החלק מתשלום עמלת ניהול חיצוני שנגזר מתשואת הנכסים</t>
  </si>
  <si>
    <t>11. סה"כ הוצאות ישירות מסוג"עמלת ניהול חיצוני " (סכום סעיפים 11.א עד 11.ט)</t>
  </si>
  <si>
    <t xml:space="preserve">ה. סך תשלומים בגין השקעה בקרנות סל כאשר 75 אחוזים לפחות מנכסי הקרן </t>
  </si>
  <si>
    <t>הם נכסים שהונפקו במדינת ישראל לפי מדדים שעליהם הורה הממונה ובתנאים שהורה</t>
  </si>
  <si>
    <t xml:space="preserve">ו. סך תשלומים בגין השקעה בקרנות סל כאשר 75 אחוזים לפחות מנכסי הקרן </t>
  </si>
  <si>
    <t>הם נכסים שהונפקו שלא הונפקו במדינת ישראל ואינם נסחרים או מוחזקים בה</t>
  </si>
  <si>
    <t xml:space="preserve">ז. סך תשלומים בגין השקעה בקרנות נאמנות ישראליות  כאשר 75 אחוזים לפחות מנכסי הקרן </t>
  </si>
  <si>
    <t>מושקעים בנכסים שלא הונפקו במדינת ישראל ואינם נסחרים או מוחזקים בה</t>
  </si>
  <si>
    <t xml:space="preserve">ט. סך תשלומים בגין השקעה בקרן טכנולוגיה עילית </t>
  </si>
  <si>
    <t>12. שיעור עמלת ניהול חיצוני בפועל לפני החזר, ככל שבוצע (חלוקה של סעיף 11</t>
  </si>
  <si>
    <t>בסעיף 8.ב)</t>
  </si>
  <si>
    <t xml:space="preserve">13. שיעור מגבלת עמלת ניהול חיצוני שהמשקיע המוסדי הצהיר עליה עבור שנת הכספיים </t>
  </si>
  <si>
    <t>שהסתיימה</t>
  </si>
  <si>
    <t>14. ההפרש בין שיעור מגבלת עמלת ניהול חיצוני מוצהרת לבין שיעור עמלת ניהול</t>
  </si>
  <si>
    <t>חיצוני בפועל (סעיף 13 פחות סעיף 12)</t>
  </si>
  <si>
    <t>15.א. סכום שהוחזר לחוסכים</t>
  </si>
  <si>
    <t>15.ב. שיעור עמלת ניהול חיצוני בפועל לאחר החזר (חלוקה של התוצאה של סעיף 11</t>
  </si>
  <si>
    <t>בניכוי סעיף 15א,בסעיף 8ב)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</si>
  <si>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</si>
  <si>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</si>
  <si>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17. שיעור סך ההוצאות הישירות מתוך יתרת נכסים ממוצעת (חלוקה של סעיף 16 בסעיף 8)</t>
  </si>
  <si>
    <t>סך הכול הוצאת ישירות לצורך חישוב שיעור עלות שנתית צפויה</t>
  </si>
  <si>
    <t>18. שיעור מגבלת עמלת ניהול חיצוני שהמשקיע המוסדי הצהיר עליה בהתאם</t>
  </si>
  <si>
    <t>19. DE : שיעור הוצאות ישירות (סכום של סעיף 9 וסעיף 18)</t>
  </si>
  <si>
    <t>מיסים החלים על הנכסים ,ההכנסות והעסקאות</t>
  </si>
  <si>
    <t>תשלום הנובע מהשקעה בקרנות השקעה בישראל</t>
  </si>
  <si>
    <t>סך תשלומים הנובעים מהשקעה בקרנות השקעה בישראל</t>
  </si>
  <si>
    <t>תשלום הנובע מהשקעה בקרנות השקעה בחו"ל</t>
  </si>
  <si>
    <t>סך תשלומים הנובעים מהשקעה בקרנות השקעה בחו"ל</t>
  </si>
  <si>
    <t>סך תשלום למנהלי קרנות סל</t>
  </si>
  <si>
    <t>תשלום בגין השקעה בקרנות נאמנות ישראליות כאשר 75%</t>
  </si>
  <si>
    <t>לפחות מנכסי הקרן מושקעים בנכסים שלא הונפקו במדינת ישראל</t>
  </si>
  <si>
    <t>ואינם נסחרים או מוחזקים בה</t>
  </si>
  <si>
    <t xml:space="preserve">קרן נאמנות ישראלית </t>
  </si>
  <si>
    <t>(1 ) מנהל קרנות א</t>
  </si>
  <si>
    <t>(2 ) מנהל קרנות ב</t>
  </si>
  <si>
    <t>(3 ) אחרים</t>
  </si>
  <si>
    <t>סך תשלומי למנהלי קרנות נאמנות ישראליות</t>
  </si>
  <si>
    <t>תשלום בגין השקעה בקרנות נאמנות זרות כאשר 75%</t>
  </si>
  <si>
    <t>סך תשלומי למנהלי קרנות נאמנות זרות</t>
  </si>
  <si>
    <t>תשלומים בגין השקעה בקרן טכנולוגיה עילית</t>
  </si>
  <si>
    <t>סך תשלום בגין השקעה בקרן טכולוגיה עילית</t>
  </si>
  <si>
    <t xml:space="preserve">סך הכול עמלת ניהול חיצוני </t>
  </si>
  <si>
    <t>תשלום של דמי ניהול משתנים</t>
  </si>
  <si>
    <t>סך דמי ניהול משתנים</t>
  </si>
  <si>
    <t>נספח 1 - סך התשלומים ששולמו בגין כל סוג של הוצאה ישירה לשנה המסתיימת ביום: 31/12/2024</t>
  </si>
  <si>
    <t>שהסתיימה 2024</t>
  </si>
  <si>
    <t>הכספים שהסתיימה 2023 או לתקופה אחרת לפי העניין</t>
  </si>
  <si>
    <t>סך תשלומים בגין השקעה בקרנות סל כאשר 75% לפחות מנכסי</t>
  </si>
  <si>
    <t xml:space="preserve">הקרן הם נכסים שהונפקו במדינת ישראל לפי מדדים שעליהם הורה הממונה ובתנאים שהורה </t>
  </si>
  <si>
    <t>הקרן הם נכסים שלא  שהונפקו במדינת ישראל ואינם נסחרים או מוחזקים בה</t>
  </si>
  <si>
    <t>INDUSTRIAL SELE</t>
  </si>
  <si>
    <t>ISHS PHLX SOX S</t>
  </si>
  <si>
    <t>INVESCO EX SOLA</t>
  </si>
  <si>
    <t>SPDR S AEROSP</t>
  </si>
  <si>
    <t>VANGUARD S 50</t>
  </si>
  <si>
    <t>DIREXION NASDAQ</t>
  </si>
  <si>
    <t>INVESCO QQQ TRU</t>
  </si>
  <si>
    <t>נספח 2 - פרוט עמלות והוצאות לשנה המסתיימת ביום: 31/12/2024</t>
  </si>
  <si>
    <t>נספח 3 - פירוט עמלות ניהול חיצוני לשנה המסתיימת ביום: 31/12/2024</t>
  </si>
  <si>
    <t xml:space="preserve">ח. סך תשלומים בגין השקעה בקרנות נאמנות כאשר 75 אחוזים לפחות מנכסי הקרן </t>
  </si>
  <si>
    <r>
      <t xml:space="preserve">לתקנה 2א לתקנות הוצאות ישירות עבור שנת הכספים הבאה </t>
    </r>
    <r>
      <rPr>
        <b/>
        <sz val="10"/>
        <rFont val="Arial"/>
        <family val="2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</si>
</sst>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0.000%"/>
    <numFmt numFmtId="166" formatCode="#,##0.0000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1">
    <xf numFmtId="0" fontId="0" fillId="0" borderId="0" xfId="0"/>
    <xf numFmtId="0" fontId="1" fillId="2" borderId="1" xfId="0" applyFont="1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4" fontId="1" fillId="2" borderId="1" xfId="0" applyNumberFormat="1" applyFont="1" applyFill="1" applyBorder="1"/>
    <xf numFmtId="164" fontId="0" fillId="0" borderId="1" xfId="0" applyNumberFormat="1" applyBorder="1"/>
    <xf numFmtId="164" fontId="0" fillId="0" borderId="0" xfId="0" applyNumberFormat="1"/>
    <xf numFmtId="164" fontId="1" fillId="2" borderId="1" xfId="0" applyNumberFormat="1" applyFont="1" applyFill="1" applyBorder="1"/>
    <xf numFmtId="164" fontId="1" fillId="2" borderId="2" xfId="0" applyNumberFormat="1" applyFont="1" applyFill="1" applyBorder="1"/>
    <xf numFmtId="164" fontId="1" fillId="2" borderId="3" xfId="0" applyNumberFormat="1" applyFont="1" applyFill="1" applyBorder="1"/>
    <xf numFmtId="164" fontId="0" fillId="0" borderId="3" xfId="0" applyNumberFormat="1" applyBorder="1"/>
    <xf numFmtId="164" fontId="0" fillId="0" borderId="6" xfId="0" applyNumberFormat="1" applyBorder="1"/>
    <xf numFmtId="165" fontId="1" fillId="2" borderId="2" xfId="1" applyNumberFormat="1" applyFont="1" applyFill="1" applyBorder="1"/>
    <xf numFmtId="164" fontId="0" fillId="0" borderId="2" xfId="0" applyNumberFormat="1" applyBorder="1"/>
    <xf numFmtId="10" fontId="1" fillId="2" borderId="2" xfId="1" applyNumberFormat="1" applyFont="1" applyFill="1" applyBorder="1"/>
    <xf numFmtId="10" fontId="1" fillId="2" borderId="3" xfId="1" applyNumberFormat="1" applyFont="1" applyFill="1" applyBorder="1"/>
    <xf numFmtId="164" fontId="3" fillId="2" borderId="2" xfId="0" applyNumberFormat="1" applyFont="1" applyFill="1" applyBorder="1"/>
    <xf numFmtId="10" fontId="1" fillId="2" borderId="1" xfId="1" applyNumberFormat="1" applyFont="1" applyFill="1" applyBorder="1"/>
    <xf numFmtId="10" fontId="1" fillId="2" borderId="6" xfId="1" applyNumberFormat="1" applyFont="1" applyFill="1" applyBorder="1"/>
    <xf numFmtId="165" fontId="1" fillId="2" borderId="1" xfId="1" applyNumberFormat="1" applyFont="1" applyFill="1" applyBorder="1"/>
    <xf numFmtId="0" fontId="0" fillId="2" borderId="1" xfId="0" applyFill="1" applyBorder="1" applyAlignment="1">
      <alignment horizontal="right" readingOrder="2"/>
    </xf>
    <xf numFmtId="0" fontId="0" fillId="0" borderId="1" xfId="0" applyBorder="1"/>
    <xf numFmtId="0" fontId="1" fillId="2" borderId="1" xfId="0" applyFont="1" applyFill="1" applyBorder="1" applyAlignment="1">
      <alignment horizontal="right" readingOrder="2"/>
    </xf>
    <xf numFmtId="0" fontId="0" fillId="0" borderId="2" xfId="0" applyBorder="1"/>
    <xf numFmtId="0" fontId="1" fillId="2" borderId="0" xfId="0" applyFont="1" applyFill="1" applyBorder="1" applyAlignment="1">
      <alignment horizontal="right" readingOrder="2"/>
    </xf>
    <xf numFmtId="0" fontId="0" fillId="2" borderId="10" xfId="0" applyFill="1" applyBorder="1" applyAlignment="1">
      <alignment horizontal="right" readingOrder="2"/>
    </xf>
    <xf numFmtId="0" fontId="1" fillId="2" borderId="7" xfId="0" applyFont="1" applyFill="1" applyBorder="1" applyAlignment="1">
      <alignment horizontal="right" readingOrder="2"/>
    </xf>
    <xf numFmtId="0" fontId="5" fillId="2" borderId="1" xfId="0" applyFont="1" applyFill="1" applyBorder="1"/>
    <xf numFmtId="4" fontId="0" fillId="0" borderId="1" xfId="0" applyNumberFormat="1" applyBorder="1"/>
    <xf numFmtId="4" fontId="5" fillId="2" borderId="1" xfId="0" applyNumberFormat="1" applyFont="1" applyFill="1" applyBorder="1"/>
    <xf numFmtId="3" fontId="5" fillId="2" borderId="1" xfId="0" applyNumberFormat="1" applyFont="1" applyFill="1" applyBorder="1"/>
    <xf numFmtId="166" fontId="0" fillId="0" borderId="0" xfId="0" applyNumberFormat="1"/>
    <xf numFmtId="164" fontId="5" fillId="2" borderId="1" xfId="0" applyNumberFormat="1" applyFont="1" applyFill="1" applyBorder="1"/>
    <xf numFmtId="0" fontId="3" fillId="2" borderId="6" xfId="0" applyFont="1" applyFill="1" applyBorder="1"/>
    <xf numFmtId="0" fontId="1" fillId="2" borderId="10" xfId="0" applyFont="1" applyFill="1" applyBorder="1" applyAlignment="1">
      <alignment horizontal="right" readingOrder="2"/>
    </xf>
    <xf numFmtId="164" fontId="1" fillId="2" borderId="1" xfId="0" applyNumberFormat="1" applyFont="1" applyFill="1" applyBorder="1" applyAlignment="1">
      <alignment horizontal="right" readingOrder="2"/>
    </xf>
    <xf numFmtId="164" fontId="0" fillId="2" borderId="1" xfId="0" applyNumberFormat="1" applyFill="1" applyBorder="1" applyAlignment="1">
      <alignment horizontal="right" readingOrder="2"/>
    </xf>
    <xf numFmtId="0" fontId="1" fillId="2" borderId="5" xfId="0" applyFont="1" applyFill="1" applyBorder="1" applyAlignment="1">
      <alignment horizontal="right" readingOrder="2"/>
    </xf>
    <xf numFmtId="164" fontId="0" fillId="2" borderId="2" xfId="0" applyNumberFormat="1" applyFill="1" applyBorder="1" applyAlignment="1">
      <alignment horizontal="right" readingOrder="2"/>
    </xf>
    <xf numFmtId="164" fontId="0" fillId="2" borderId="6" xfId="0" applyNumberFormat="1" applyFill="1" applyBorder="1" applyAlignment="1">
      <alignment horizontal="right" readingOrder="2"/>
    </xf>
    <xf numFmtId="0" fontId="1" fillId="2" borderId="6" xfId="0" applyFont="1" applyFill="1" applyBorder="1"/>
    <xf numFmtId="0" fontId="1" fillId="2" borderId="3" xfId="0" applyFont="1" applyFill="1" applyBorder="1"/>
    <xf numFmtId="0" fontId="3" fillId="2" borderId="10" xfId="0" applyFont="1" applyFill="1" applyBorder="1" applyAlignment="1">
      <alignment horizontal="right" readingOrder="2"/>
    </xf>
    <xf numFmtId="0" fontId="1" fillId="2" borderId="0" xfId="0" applyFont="1" applyFill="1" applyBorder="1" applyAlignment="1">
      <alignment horizontal="right" readingOrder="2"/>
    </xf>
    <xf numFmtId="0" fontId="1" fillId="2" borderId="2" xfId="0" applyFont="1" applyFill="1" applyBorder="1" applyAlignment="1">
      <alignment horizontal="right" readingOrder="2"/>
    </xf>
    <xf numFmtId="0" fontId="0" fillId="2" borderId="1" xfId="0" applyFill="1" applyBorder="1" applyAlignment="1">
      <alignment horizontal="right" readingOrder="2"/>
    </xf>
    <xf numFmtId="0" fontId="0" fillId="2" borderId="10" xfId="0" applyFill="1" applyBorder="1" applyAlignment="1">
      <alignment horizontal="right" readingOrder="2"/>
    </xf>
    <xf numFmtId="0" fontId="0" fillId="2" borderId="11" xfId="0" applyFill="1" applyBorder="1" applyAlignment="1">
      <alignment horizontal="right" readingOrder="2"/>
    </xf>
    <xf numFmtId="0" fontId="0" fillId="2" borderId="12" xfId="0" applyFill="1" applyBorder="1" applyAlignment="1">
      <alignment horizontal="right" readingOrder="2"/>
    </xf>
    <xf numFmtId="0" fontId="0" fillId="2" borderId="7" xfId="0" applyFill="1" applyBorder="1" applyAlignment="1">
      <alignment horizontal="right" readingOrder="2"/>
    </xf>
    <xf numFmtId="0" fontId="0" fillId="0" borderId="7" xfId="0" applyBorder="1"/>
    <xf numFmtId="0" fontId="0" fillId="2" borderId="6" xfId="0" applyFill="1" applyBorder="1" applyAlignment="1">
      <alignment horizontal="right" readingOrder="2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" fillId="2" borderId="0" xfId="0" applyFont="1" applyFill="1" applyBorder="1" applyAlignment="1">
      <alignment horizontal="right" readingOrder="2"/>
    </xf>
    <xf numFmtId="0" fontId="1" fillId="0" borderId="0" xfId="0" applyFont="1" applyBorder="1"/>
    <xf numFmtId="0" fontId="1" fillId="2" borderId="3" xfId="0" applyFont="1" applyFill="1" applyBorder="1" applyAlignment="1">
      <alignment horizontal="right" readingOrder="2"/>
    </xf>
    <xf numFmtId="0" fontId="1" fillId="0" borderId="3" xfId="0" applyFont="1" applyBorder="1"/>
    <xf numFmtId="0" fontId="1" fillId="2" borderId="1" xfId="0" applyFont="1" applyFill="1" applyBorder="1" applyAlignment="1">
      <alignment horizontal="right" readingOrder="2"/>
    </xf>
    <xf numFmtId="0" fontId="1" fillId="0" borderId="1" xfId="0" applyFont="1" applyBorder="1"/>
    <xf numFmtId="0" fontId="0" fillId="2" borderId="1" xfId="0" applyFill="1" applyBorder="1" applyAlignment="1">
      <alignment horizontal="right" readingOrder="2"/>
    </xf>
    <xf numFmtId="0" fontId="0" fillId="0" borderId="1" xfId="0" applyBorder="1"/>
    <xf numFmtId="0" fontId="3" fillId="2" borderId="2" xfId="0" applyFont="1" applyFill="1" applyBorder="1" applyAlignment="1">
      <alignment horizontal="right" readingOrder="2"/>
    </xf>
    <xf numFmtId="0" fontId="0" fillId="0" borderId="2" xfId="0" applyBorder="1"/>
    <xf numFmtId="0" fontId="0" fillId="0" borderId="5" xfId="0" applyBorder="1"/>
    <xf numFmtId="0" fontId="3" fillId="2" borderId="7" xfId="0" applyFont="1" applyFill="1" applyBorder="1" applyAlignment="1">
      <alignment horizontal="right" readingOrder="2"/>
    </xf>
    <xf numFmtId="0" fontId="3" fillId="2" borderId="3" xfId="0" applyFont="1" applyFill="1" applyBorder="1" applyAlignment="1">
      <alignment horizontal="right" readingOrder="2"/>
    </xf>
    <xf numFmtId="0" fontId="0" fillId="0" borderId="3" xfId="0" applyBorder="1"/>
    <xf numFmtId="0" fontId="1" fillId="0" borderId="4" xfId="0" applyFont="1" applyBorder="1"/>
    <xf numFmtId="0" fontId="0" fillId="2" borderId="2" xfId="0" applyFill="1" applyBorder="1" applyAlignment="1">
      <alignment horizontal="right" readingOrder="2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4" fillId="2" borderId="3" xfId="0" applyFont="1" applyFill="1" applyBorder="1" applyAlignment="1">
      <alignment horizontal="right" readingOrder="2"/>
    </xf>
    <xf numFmtId="0" fontId="4" fillId="0" borderId="3" xfId="0" applyFont="1" applyBorder="1"/>
    <xf numFmtId="0" fontId="0" fillId="2" borderId="5" xfId="0" applyFill="1" applyBorder="1" applyAlignment="1">
      <alignment horizontal="right" readingOrder="2"/>
    </xf>
    <xf numFmtId="0" fontId="0" fillId="2" borderId="13" xfId="0" applyFill="1" applyBorder="1" applyAlignment="1">
      <alignment horizontal="right" readingOrder="2"/>
    </xf>
    <xf numFmtId="0" fontId="0" fillId="2" borderId="14" xfId="0" applyFill="1" applyBorder="1" applyAlignment="1">
      <alignment horizontal="right" readingOrder="2"/>
    </xf>
    <xf numFmtId="0" fontId="1" fillId="2" borderId="8" xfId="0" applyFont="1" applyFill="1" applyBorder="1" applyAlignment="1">
      <alignment horizontal="right" readingOrder="2"/>
    </xf>
    <xf numFmtId="0" fontId="1" fillId="2" borderId="13" xfId="0" applyFont="1" applyFill="1" applyBorder="1" applyAlignment="1">
      <alignment horizontal="right" readingOrder="2"/>
    </xf>
    <xf numFmtId="0" fontId="1" fillId="0" borderId="13" xfId="0" applyFont="1" applyBorder="1"/>
    <xf numFmtId="0" fontId="1" fillId="2" borderId="2" xfId="0" applyFont="1" applyFill="1" applyBorder="1" applyAlignment="1">
      <alignment horizontal="right" readingOrder="2"/>
    </xf>
    <xf numFmtId="0" fontId="1" fillId="0" borderId="2" xfId="0" applyFont="1" applyBorder="1"/>
    <xf numFmtId="0" fontId="1" fillId="0" borderId="5" xfId="0" applyFont="1" applyBorder="1"/>
    <xf numFmtId="0" fontId="1" fillId="2" borderId="7" xfId="0" applyFont="1" applyFill="1" applyBorder="1" applyAlignment="1">
      <alignment horizontal="right" readingOrder="2"/>
    </xf>
    <xf numFmtId="0" fontId="1" fillId="0" borderId="7" xfId="0" applyFont="1" applyBorder="1"/>
    <xf numFmtId="0" fontId="3" fillId="2" borderId="1" xfId="0" applyFont="1" applyFill="1" applyBorder="1" applyAlignment="1">
      <alignment horizontal="right" readingOrder="2"/>
    </xf>
    <xf numFmtId="0" fontId="0" fillId="0" borderId="10" xfId="0" applyBorder="1"/>
    <xf numFmtId="0" fontId="5" fillId="2" borderId="1" xfId="0" applyFont="1" applyFill="1" applyBorder="1" applyAlignment="1">
      <alignment horizontal="right" readingOrder="2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rightToLeft="1" tabSelected="1" topLeftCell="A46" workbookViewId="0">
      <selection activeCell="J53" sqref="J53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74" t="s">
        <v>0</v>
      </c>
      <c r="B1" s="73"/>
      <c r="C1" s="73"/>
      <c r="D1" s="73"/>
      <c r="E1" s="73"/>
      <c r="F1" s="73"/>
      <c r="G1" s="73"/>
      <c r="H1" s="73"/>
      <c r="I1" s="73"/>
    </row>
    <row r="2" spans="1:9" x14ac:dyDescent="0.2">
      <c r="A2" s="72"/>
      <c r="B2" s="73"/>
      <c r="C2" s="73"/>
      <c r="D2" s="73"/>
      <c r="E2" s="73"/>
      <c r="F2" s="73"/>
      <c r="G2" s="73"/>
      <c r="H2" s="73"/>
      <c r="I2" s="73"/>
    </row>
    <row r="3" spans="1:9" x14ac:dyDescent="0.2">
      <c r="A3" s="74" t="s">
        <v>106</v>
      </c>
      <c r="B3" s="73"/>
      <c r="C3" s="73"/>
      <c r="D3" s="73"/>
      <c r="E3" s="73"/>
      <c r="F3" s="73"/>
      <c r="G3" s="73"/>
      <c r="H3" s="73"/>
      <c r="I3" s="73"/>
    </row>
    <row r="4" spans="1:9" x14ac:dyDescent="0.2">
      <c r="A4" s="72"/>
      <c r="B4" s="73"/>
      <c r="C4" s="73"/>
      <c r="D4" s="73"/>
      <c r="E4" s="73"/>
      <c r="F4" s="73"/>
      <c r="G4" s="73"/>
      <c r="H4" s="73"/>
      <c r="I4" s="73"/>
    </row>
    <row r="5" spans="1:9" x14ac:dyDescent="0.2">
      <c r="A5" s="72" t="s">
        <v>1</v>
      </c>
      <c r="B5" s="73"/>
      <c r="C5" s="73"/>
      <c r="D5" s="73"/>
      <c r="E5" s="73"/>
      <c r="F5" s="73"/>
      <c r="G5" s="73"/>
      <c r="H5" s="73"/>
      <c r="I5" s="73"/>
    </row>
    <row r="6" spans="1:9" x14ac:dyDescent="0.2">
      <c r="A6" s="72"/>
      <c r="B6" s="73"/>
      <c r="C6" s="73"/>
      <c r="D6" s="73"/>
      <c r="E6" s="73"/>
      <c r="F6" s="73"/>
      <c r="G6" s="73"/>
      <c r="H6" s="73"/>
      <c r="I6" s="73"/>
    </row>
    <row r="7" spans="1:9" x14ac:dyDescent="0.2">
      <c r="A7" s="72" t="s">
        <v>2</v>
      </c>
      <c r="B7" s="73"/>
      <c r="C7" s="73"/>
      <c r="D7" s="73"/>
      <c r="E7" s="73"/>
      <c r="F7" s="73"/>
      <c r="G7" s="73"/>
      <c r="H7" s="73"/>
      <c r="I7" s="73"/>
    </row>
    <row r="8" spans="1:9" x14ac:dyDescent="0.2">
      <c r="A8" s="72"/>
      <c r="B8" s="73"/>
      <c r="C8" s="73"/>
      <c r="D8" s="73"/>
      <c r="E8" s="73"/>
      <c r="F8" s="73"/>
      <c r="G8" s="73"/>
      <c r="H8" s="73"/>
      <c r="I8" s="73"/>
    </row>
    <row r="9" spans="1:9" x14ac:dyDescent="0.2">
      <c r="A9" s="61"/>
      <c r="B9" s="62"/>
      <c r="C9" s="62"/>
      <c r="D9" s="62"/>
      <c r="E9" s="62"/>
      <c r="F9" s="62"/>
      <c r="G9" s="62"/>
      <c r="H9" s="62"/>
      <c r="I9" s="1" t="s">
        <v>3</v>
      </c>
    </row>
    <row r="10" spans="1:9" x14ac:dyDescent="0.2">
      <c r="A10" s="59" t="s">
        <v>43</v>
      </c>
      <c r="B10" s="60"/>
      <c r="C10" s="60"/>
      <c r="D10" s="60"/>
      <c r="E10" s="60"/>
      <c r="F10" s="60"/>
      <c r="G10" s="60"/>
      <c r="H10" s="60"/>
      <c r="I10" s="1"/>
    </row>
    <row r="11" spans="1:9" x14ac:dyDescent="0.2">
      <c r="A11" s="59" t="s">
        <v>44</v>
      </c>
      <c r="B11" s="62"/>
      <c r="C11" s="62"/>
      <c r="D11" s="62"/>
      <c r="E11" s="62"/>
      <c r="F11" s="62"/>
      <c r="G11" s="62"/>
      <c r="H11" s="62"/>
      <c r="I11" s="7">
        <f>I12+I13</f>
        <v>30.032000000000004</v>
      </c>
    </row>
    <row r="12" spans="1:9" x14ac:dyDescent="0.2">
      <c r="A12" s="61" t="s">
        <v>4</v>
      </c>
      <c r="B12" s="62"/>
      <c r="C12" s="62"/>
      <c r="D12" s="62"/>
      <c r="E12" s="62"/>
      <c r="F12" s="62"/>
      <c r="G12" s="62"/>
      <c r="H12" s="62"/>
      <c r="I12" s="5">
        <f>'1539'!I12+'1211'!I12+'1095'!I12</f>
        <v>0</v>
      </c>
    </row>
    <row r="13" spans="1:9" x14ac:dyDescent="0.2">
      <c r="A13" s="61" t="s">
        <v>5</v>
      </c>
      <c r="B13" s="62"/>
      <c r="C13" s="62"/>
      <c r="D13" s="62"/>
      <c r="E13" s="62"/>
      <c r="F13" s="62"/>
      <c r="G13" s="62"/>
      <c r="H13" s="62"/>
      <c r="I13" s="5">
        <f>'1539'!I13+'1211'!I13+'1095'!I13</f>
        <v>30.032000000000004</v>
      </c>
    </row>
    <row r="14" spans="1:9" x14ac:dyDescent="0.2">
      <c r="A14" s="70"/>
      <c r="B14" s="64"/>
      <c r="C14" s="64"/>
      <c r="D14" s="64"/>
      <c r="E14" s="64"/>
      <c r="F14" s="64"/>
      <c r="G14" s="64"/>
      <c r="H14" s="64"/>
      <c r="I14" s="5"/>
    </row>
    <row r="15" spans="1:9" x14ac:dyDescent="0.2">
      <c r="A15" s="55" t="s">
        <v>45</v>
      </c>
      <c r="B15" s="71"/>
      <c r="C15" s="71"/>
      <c r="D15" s="71"/>
      <c r="E15" s="71"/>
      <c r="F15" s="71"/>
      <c r="G15" s="71"/>
      <c r="H15" s="71"/>
      <c r="I15" s="8">
        <f>I17+I18</f>
        <v>6.4680000000000009</v>
      </c>
    </row>
    <row r="16" spans="1:9" x14ac:dyDescent="0.2">
      <c r="A16" s="57" t="s">
        <v>46</v>
      </c>
      <c r="B16" s="58"/>
      <c r="C16" s="58"/>
      <c r="D16" s="58"/>
      <c r="E16" s="58"/>
      <c r="F16" s="58"/>
      <c r="G16" s="58"/>
      <c r="H16" s="69"/>
      <c r="I16" s="9"/>
    </row>
    <row r="17" spans="1:9" x14ac:dyDescent="0.2">
      <c r="A17" s="61" t="s">
        <v>6</v>
      </c>
      <c r="B17" s="62"/>
      <c r="C17" s="62"/>
      <c r="D17" s="62"/>
      <c r="E17" s="62"/>
      <c r="F17" s="62"/>
      <c r="G17" s="62"/>
      <c r="H17" s="62"/>
      <c r="I17" s="5">
        <f>'1539'!I17+'1211'!I17+'1095'!I17</f>
        <v>0</v>
      </c>
    </row>
    <row r="18" spans="1:9" x14ac:dyDescent="0.2">
      <c r="A18" s="61" t="s">
        <v>7</v>
      </c>
      <c r="B18" s="62"/>
      <c r="C18" s="62"/>
      <c r="D18" s="62"/>
      <c r="E18" s="62"/>
      <c r="F18" s="62"/>
      <c r="G18" s="62"/>
      <c r="H18" s="62"/>
      <c r="I18" s="5">
        <f>'1539'!I18+'1211'!I18+'1095'!I18</f>
        <v>6.4680000000000009</v>
      </c>
    </row>
    <row r="19" spans="1:9" x14ac:dyDescent="0.2">
      <c r="A19" s="61"/>
      <c r="B19" s="62"/>
      <c r="C19" s="62"/>
      <c r="D19" s="62"/>
      <c r="E19" s="62"/>
      <c r="F19" s="62"/>
      <c r="G19" s="62"/>
      <c r="H19" s="62"/>
      <c r="I19" s="5"/>
    </row>
    <row r="20" spans="1:9" x14ac:dyDescent="0.2">
      <c r="A20" s="59" t="s">
        <v>47</v>
      </c>
      <c r="B20" s="62"/>
      <c r="C20" s="62"/>
      <c r="D20" s="62"/>
      <c r="E20" s="62"/>
      <c r="F20" s="62"/>
      <c r="G20" s="62"/>
      <c r="H20" s="62"/>
      <c r="I20" s="8">
        <f>I21+I23</f>
        <v>0</v>
      </c>
    </row>
    <row r="21" spans="1:9" x14ac:dyDescent="0.2">
      <c r="A21" s="63" t="s">
        <v>48</v>
      </c>
      <c r="B21" s="64"/>
      <c r="C21" s="64"/>
      <c r="D21" s="64"/>
      <c r="E21" s="64"/>
      <c r="F21" s="64"/>
      <c r="G21" s="64"/>
      <c r="H21" s="65"/>
      <c r="I21" s="5">
        <f>'1539'!I21+'1211'!I21+'1095'!I21</f>
        <v>0</v>
      </c>
    </row>
    <row r="22" spans="1:9" x14ac:dyDescent="0.2">
      <c r="A22" s="66" t="s">
        <v>49</v>
      </c>
      <c r="B22" s="50"/>
      <c r="C22" s="50"/>
      <c r="D22" s="50"/>
      <c r="E22" s="50"/>
      <c r="F22" s="50"/>
      <c r="G22" s="50"/>
      <c r="H22" s="50"/>
      <c r="I22" s="10"/>
    </row>
    <row r="23" spans="1:9" x14ac:dyDescent="0.2">
      <c r="A23" s="67" t="s">
        <v>50</v>
      </c>
      <c r="B23" s="68"/>
      <c r="C23" s="68"/>
      <c r="D23" s="68"/>
      <c r="E23" s="68"/>
      <c r="F23" s="68"/>
      <c r="G23" s="68"/>
      <c r="H23" s="68"/>
      <c r="I23" s="5">
        <f>'1539'!I23+'1211'!I23+'1095'!I23</f>
        <v>0</v>
      </c>
    </row>
    <row r="24" spans="1:9" x14ac:dyDescent="0.2">
      <c r="A24" s="61"/>
      <c r="B24" s="62"/>
      <c r="C24" s="62"/>
      <c r="D24" s="62"/>
      <c r="E24" s="62"/>
      <c r="F24" s="62"/>
      <c r="G24" s="62"/>
      <c r="H24" s="62"/>
      <c r="I24" s="5"/>
    </row>
    <row r="25" spans="1:9" x14ac:dyDescent="0.2">
      <c r="A25" s="59" t="s">
        <v>51</v>
      </c>
      <c r="B25" s="62"/>
      <c r="C25" s="62"/>
      <c r="D25" s="62"/>
      <c r="E25" s="62"/>
      <c r="F25" s="62"/>
      <c r="G25" s="62"/>
      <c r="H25" s="62"/>
      <c r="I25" s="8">
        <f>'1539'!I25+'1211'!I25+'1095'!I25</f>
        <v>27.138000000000002</v>
      </c>
    </row>
    <row r="26" spans="1:9" x14ac:dyDescent="0.2">
      <c r="A26" s="61"/>
      <c r="B26" s="62"/>
      <c r="C26" s="62"/>
      <c r="D26" s="62"/>
      <c r="E26" s="62"/>
      <c r="F26" s="62"/>
      <c r="G26" s="62"/>
      <c r="H26" s="62"/>
      <c r="I26" s="7"/>
    </row>
    <row r="27" spans="1:9" x14ac:dyDescent="0.2">
      <c r="A27" s="59" t="s">
        <v>52</v>
      </c>
      <c r="B27" s="60"/>
      <c r="C27" s="60"/>
      <c r="D27" s="60"/>
      <c r="E27" s="60"/>
      <c r="F27" s="60"/>
      <c r="G27" s="60"/>
      <c r="H27" s="60"/>
      <c r="I27" s="7"/>
    </row>
    <row r="28" spans="1:9" x14ac:dyDescent="0.2">
      <c r="A28" s="61"/>
      <c r="B28" s="62"/>
      <c r="C28" s="62"/>
      <c r="D28" s="62"/>
      <c r="E28" s="62"/>
      <c r="F28" s="62"/>
      <c r="G28" s="62"/>
      <c r="H28" s="62"/>
      <c r="I28" s="7"/>
    </row>
    <row r="29" spans="1:9" x14ac:dyDescent="0.2">
      <c r="A29" s="59" t="s">
        <v>53</v>
      </c>
      <c r="B29" s="60"/>
      <c r="C29" s="60"/>
      <c r="D29" s="60"/>
      <c r="E29" s="60"/>
      <c r="F29" s="60"/>
      <c r="G29" s="60"/>
      <c r="H29" s="60"/>
      <c r="I29" s="7"/>
    </row>
    <row r="30" spans="1:9" x14ac:dyDescent="0.2">
      <c r="A30" s="61"/>
      <c r="B30" s="62"/>
      <c r="C30" s="62"/>
      <c r="D30" s="62"/>
      <c r="E30" s="62"/>
      <c r="F30" s="62"/>
      <c r="G30" s="62"/>
      <c r="H30" s="62"/>
      <c r="I30" s="7"/>
    </row>
    <row r="31" spans="1:9" x14ac:dyDescent="0.2">
      <c r="A31" s="59" t="s">
        <v>54</v>
      </c>
      <c r="B31" s="60"/>
      <c r="C31" s="60"/>
      <c r="D31" s="60"/>
      <c r="E31" s="60"/>
      <c r="F31" s="60"/>
      <c r="G31" s="60"/>
      <c r="H31" s="60"/>
      <c r="I31" s="7">
        <f>I11+I15+I20+I25+I27+I29</f>
        <v>63.638000000000005</v>
      </c>
    </row>
    <row r="32" spans="1:9" x14ac:dyDescent="0.2">
      <c r="A32" s="61"/>
      <c r="B32" s="62"/>
      <c r="C32" s="62"/>
      <c r="D32" s="62"/>
      <c r="E32" s="62"/>
      <c r="F32" s="62"/>
      <c r="G32" s="62"/>
      <c r="H32" s="62"/>
      <c r="I32" s="7"/>
    </row>
    <row r="33" spans="1:9" x14ac:dyDescent="0.2">
      <c r="A33" s="59" t="s">
        <v>55</v>
      </c>
      <c r="B33" s="60"/>
      <c r="C33" s="60"/>
      <c r="D33" s="60"/>
      <c r="E33" s="60"/>
      <c r="F33" s="60"/>
      <c r="G33" s="60"/>
      <c r="H33" s="60"/>
      <c r="I33" s="7">
        <f>'1539'!I33+'1211'!I33+'1095'!I33</f>
        <v>228721.69500000001</v>
      </c>
    </row>
    <row r="34" spans="1:9" x14ac:dyDescent="0.2">
      <c r="A34" s="61"/>
      <c r="B34" s="62"/>
      <c r="C34" s="62"/>
      <c r="D34" s="62"/>
      <c r="E34" s="62"/>
      <c r="F34" s="62"/>
      <c r="G34" s="62"/>
      <c r="H34" s="62"/>
      <c r="I34" s="7"/>
    </row>
    <row r="35" spans="1:9" x14ac:dyDescent="0.2">
      <c r="A35" s="63" t="s">
        <v>56</v>
      </c>
      <c r="B35" s="64"/>
      <c r="C35" s="64"/>
      <c r="D35" s="64"/>
      <c r="E35" s="64"/>
      <c r="F35" s="64"/>
      <c r="G35" s="64"/>
      <c r="H35" s="64"/>
      <c r="I35" s="7">
        <f>'1539'!I35+'1211'!I35+'1095'!I35</f>
        <v>241030.50999999998</v>
      </c>
    </row>
    <row r="36" spans="1:9" x14ac:dyDescent="0.2">
      <c r="A36" s="49" t="s">
        <v>107</v>
      </c>
      <c r="B36" s="50"/>
      <c r="C36" s="50"/>
      <c r="D36" s="50"/>
      <c r="E36" s="50"/>
      <c r="F36" s="50"/>
      <c r="G36" s="50"/>
      <c r="H36" s="50"/>
      <c r="I36" s="9"/>
    </row>
    <row r="37" spans="1:9" x14ac:dyDescent="0.2">
      <c r="A37" s="51" t="s">
        <v>57</v>
      </c>
      <c r="B37" s="52"/>
      <c r="C37" s="52"/>
      <c r="D37" s="52"/>
      <c r="E37" s="52"/>
      <c r="F37" s="52"/>
      <c r="G37" s="52"/>
      <c r="H37" s="53"/>
      <c r="I37" s="7">
        <f>'1539'!I37+'1211'!I37+'1095'!I37</f>
        <v>216412.88</v>
      </c>
    </row>
    <row r="38" spans="1:9" x14ac:dyDescent="0.2">
      <c r="A38" s="49" t="s">
        <v>108</v>
      </c>
      <c r="B38" s="50"/>
      <c r="C38" s="50"/>
      <c r="D38" s="50"/>
      <c r="E38" s="50"/>
      <c r="F38" s="50"/>
      <c r="G38" s="50"/>
      <c r="H38" s="54"/>
      <c r="I38" s="9"/>
    </row>
    <row r="39" spans="1:9" x14ac:dyDescent="0.2">
      <c r="A39" s="55" t="s">
        <v>58</v>
      </c>
      <c r="B39" s="56"/>
      <c r="C39" s="56"/>
      <c r="D39" s="56"/>
      <c r="E39" s="56"/>
      <c r="F39" s="56"/>
      <c r="G39" s="56"/>
      <c r="H39" s="56"/>
      <c r="I39" s="12">
        <f>I31/I33</f>
        <v>2.7823333505813696E-4</v>
      </c>
    </row>
    <row r="40" spans="1:9" x14ac:dyDescent="0.2">
      <c r="A40" s="57" t="s">
        <v>59</v>
      </c>
      <c r="B40" s="58"/>
      <c r="C40" s="58"/>
      <c r="D40" s="58"/>
      <c r="E40" s="58"/>
      <c r="F40" s="58"/>
      <c r="G40" s="58"/>
      <c r="H40" s="58"/>
      <c r="I40" s="9"/>
    </row>
    <row r="41" spans="1:9" x14ac:dyDescent="0.2">
      <c r="A41" s="46"/>
      <c r="B41" s="47"/>
      <c r="C41" s="47"/>
      <c r="D41" s="47"/>
      <c r="E41" s="47"/>
      <c r="F41" s="47"/>
      <c r="G41" s="47"/>
      <c r="H41" s="48"/>
      <c r="I41" s="9"/>
    </row>
    <row r="42" spans="1:9" ht="15" x14ac:dyDescent="0.25">
      <c r="A42" s="75" t="s">
        <v>60</v>
      </c>
      <c r="B42" s="76"/>
      <c r="C42" s="76"/>
      <c r="D42" s="76"/>
      <c r="E42" s="76"/>
      <c r="F42" s="76"/>
      <c r="G42" s="76"/>
      <c r="H42" s="76"/>
      <c r="I42" s="9"/>
    </row>
    <row r="43" spans="1:9" x14ac:dyDescent="0.2">
      <c r="A43" s="59" t="s">
        <v>61</v>
      </c>
      <c r="B43" s="60"/>
      <c r="C43" s="60"/>
      <c r="D43" s="60"/>
      <c r="E43" s="60"/>
      <c r="F43" s="60"/>
      <c r="G43" s="60"/>
      <c r="H43" s="60"/>
      <c r="I43" s="9">
        <v>0</v>
      </c>
    </row>
    <row r="44" spans="1:9" x14ac:dyDescent="0.2">
      <c r="A44" s="59" t="s">
        <v>62</v>
      </c>
      <c r="B44" s="60"/>
      <c r="C44" s="60"/>
      <c r="D44" s="60"/>
      <c r="E44" s="60"/>
      <c r="F44" s="60"/>
      <c r="G44" s="60"/>
      <c r="H44" s="60"/>
      <c r="I44" s="9">
        <f>I45+I46+I47+I48+I49+I51+I53+I55+I57</f>
        <v>15.847999999999999</v>
      </c>
    </row>
    <row r="45" spans="1:9" x14ac:dyDescent="0.2">
      <c r="A45" s="61" t="s">
        <v>8</v>
      </c>
      <c r="B45" s="62"/>
      <c r="C45" s="62"/>
      <c r="D45" s="62"/>
      <c r="E45" s="62"/>
      <c r="F45" s="62"/>
      <c r="G45" s="62"/>
      <c r="H45" s="62"/>
      <c r="I45" s="5">
        <f>'1539'!I45+'1211'!I45+'1095'!I45</f>
        <v>0</v>
      </c>
    </row>
    <row r="46" spans="1:9" x14ac:dyDescent="0.2">
      <c r="A46" s="61" t="s">
        <v>9</v>
      </c>
      <c r="B46" s="62"/>
      <c r="C46" s="62"/>
      <c r="D46" s="62"/>
      <c r="E46" s="62"/>
      <c r="F46" s="62"/>
      <c r="G46" s="62"/>
      <c r="H46" s="62"/>
      <c r="I46" s="5">
        <f>'1539'!I46+'1211'!I46+'1095'!I46</f>
        <v>0</v>
      </c>
    </row>
    <row r="47" spans="1:9" x14ac:dyDescent="0.2">
      <c r="A47" s="61" t="s">
        <v>10</v>
      </c>
      <c r="B47" s="62"/>
      <c r="C47" s="62"/>
      <c r="D47" s="62"/>
      <c r="E47" s="62"/>
      <c r="F47" s="62"/>
      <c r="G47" s="62"/>
      <c r="H47" s="62"/>
      <c r="I47" s="5">
        <f>'1539'!I47+'1211'!I47+'1095'!I47</f>
        <v>0</v>
      </c>
    </row>
    <row r="48" spans="1:9" x14ac:dyDescent="0.2">
      <c r="A48" s="61" t="s">
        <v>11</v>
      </c>
      <c r="B48" s="62"/>
      <c r="C48" s="62"/>
      <c r="D48" s="62"/>
      <c r="E48" s="62"/>
      <c r="F48" s="62"/>
      <c r="G48" s="62"/>
      <c r="H48" s="62"/>
      <c r="I48" s="5">
        <f>'1539'!I48+'1211'!I48+'1095'!I48</f>
        <v>0</v>
      </c>
    </row>
    <row r="49" spans="1:9" x14ac:dyDescent="0.2">
      <c r="A49" s="63" t="s">
        <v>63</v>
      </c>
      <c r="B49" s="64"/>
      <c r="C49" s="64"/>
      <c r="D49" s="64"/>
      <c r="E49" s="64"/>
      <c r="F49" s="64"/>
      <c r="G49" s="64"/>
      <c r="H49" s="65"/>
      <c r="I49" s="5">
        <f>'1539'!I49+'1211'!I49+'1095'!I49</f>
        <v>0.56200000000000006</v>
      </c>
    </row>
    <row r="50" spans="1:9" x14ac:dyDescent="0.2">
      <c r="A50" s="66" t="s">
        <v>64</v>
      </c>
      <c r="B50" s="49"/>
      <c r="C50" s="49"/>
      <c r="D50" s="49"/>
      <c r="E50" s="49"/>
      <c r="F50" s="49"/>
      <c r="G50" s="49"/>
      <c r="H50" s="49"/>
      <c r="I50" s="10"/>
    </row>
    <row r="51" spans="1:9" x14ac:dyDescent="0.2">
      <c r="A51" s="63" t="s">
        <v>65</v>
      </c>
      <c r="B51" s="64"/>
      <c r="C51" s="64"/>
      <c r="D51" s="64"/>
      <c r="E51" s="64"/>
      <c r="F51" s="64"/>
      <c r="G51" s="64"/>
      <c r="H51" s="65"/>
      <c r="I51" s="5">
        <f>'1539'!I51+'1211'!I51+'1095'!I51</f>
        <v>15.286</v>
      </c>
    </row>
    <row r="52" spans="1:9" x14ac:dyDescent="0.2">
      <c r="A52" s="66" t="s">
        <v>66</v>
      </c>
      <c r="B52" s="49"/>
      <c r="C52" s="49"/>
      <c r="D52" s="49"/>
      <c r="E52" s="49"/>
      <c r="F52" s="49"/>
      <c r="G52" s="49"/>
      <c r="H52" s="49"/>
      <c r="I52" s="10"/>
    </row>
    <row r="53" spans="1:9" x14ac:dyDescent="0.2">
      <c r="A53" s="63" t="s">
        <v>67</v>
      </c>
      <c r="B53" s="64"/>
      <c r="C53" s="64"/>
      <c r="D53" s="64"/>
      <c r="E53" s="64"/>
      <c r="F53" s="64"/>
      <c r="G53" s="64"/>
      <c r="H53" s="65"/>
      <c r="I53" s="13">
        <v>0</v>
      </c>
    </row>
    <row r="54" spans="1:9" x14ac:dyDescent="0.2">
      <c r="A54" s="66" t="s">
        <v>68</v>
      </c>
      <c r="B54" s="49"/>
      <c r="C54" s="49"/>
      <c r="D54" s="49"/>
      <c r="E54" s="49"/>
      <c r="F54" s="49"/>
      <c r="G54" s="49"/>
      <c r="H54" s="49"/>
      <c r="I54" s="11"/>
    </row>
    <row r="55" spans="1:9" x14ac:dyDescent="0.2">
      <c r="A55" s="63" t="s">
        <v>121</v>
      </c>
      <c r="B55" s="64"/>
      <c r="C55" s="64"/>
      <c r="D55" s="64"/>
      <c r="E55" s="64"/>
      <c r="F55" s="64"/>
      <c r="G55" s="64"/>
      <c r="H55" s="65"/>
      <c r="I55" s="13">
        <v>0</v>
      </c>
    </row>
    <row r="56" spans="1:9" x14ac:dyDescent="0.2">
      <c r="A56" s="66" t="s">
        <v>68</v>
      </c>
      <c r="B56" s="49"/>
      <c r="C56" s="49"/>
      <c r="D56" s="49"/>
      <c r="E56" s="49"/>
      <c r="F56" s="49"/>
      <c r="G56" s="49"/>
      <c r="H56" s="49"/>
      <c r="I56" s="10"/>
    </row>
    <row r="57" spans="1:9" x14ac:dyDescent="0.2">
      <c r="A57" s="61" t="s">
        <v>69</v>
      </c>
      <c r="B57" s="62"/>
      <c r="C57" s="62"/>
      <c r="D57" s="62"/>
      <c r="E57" s="62"/>
      <c r="F57" s="62"/>
      <c r="G57" s="62"/>
      <c r="H57" s="62"/>
      <c r="I57" s="5">
        <v>0</v>
      </c>
    </row>
    <row r="58" spans="1:9" x14ac:dyDescent="0.2">
      <c r="A58" s="77"/>
      <c r="B58" s="78"/>
      <c r="C58" s="78"/>
      <c r="D58" s="78"/>
      <c r="E58" s="78"/>
      <c r="F58" s="78"/>
      <c r="G58" s="78"/>
      <c r="H58" s="79"/>
      <c r="I58" s="5"/>
    </row>
    <row r="59" spans="1:9" x14ac:dyDescent="0.2">
      <c r="A59" s="55" t="s">
        <v>70</v>
      </c>
      <c r="B59" s="71"/>
      <c r="C59" s="71"/>
      <c r="D59" s="71"/>
      <c r="E59" s="71"/>
      <c r="F59" s="71"/>
      <c r="G59" s="71"/>
      <c r="H59" s="71"/>
      <c r="I59" s="14">
        <f>I44/I37</f>
        <v>7.3230391832500909E-5</v>
      </c>
    </row>
    <row r="60" spans="1:9" x14ac:dyDescent="0.2">
      <c r="A60" s="80" t="s">
        <v>71</v>
      </c>
      <c r="B60" s="55"/>
      <c r="C60" s="55"/>
      <c r="D60" s="55"/>
      <c r="E60" s="55"/>
      <c r="F60" s="55"/>
      <c r="G60" s="55"/>
      <c r="H60" s="55"/>
      <c r="I60" s="9"/>
    </row>
    <row r="61" spans="1:9" x14ac:dyDescent="0.2">
      <c r="A61" s="81" t="s">
        <v>72</v>
      </c>
      <c r="B61" s="82"/>
      <c r="C61" s="82"/>
      <c r="D61" s="82"/>
      <c r="E61" s="82"/>
      <c r="F61" s="82"/>
      <c r="G61" s="82"/>
      <c r="H61" s="82"/>
      <c r="I61" s="15"/>
    </row>
    <row r="62" spans="1:9" x14ac:dyDescent="0.2">
      <c r="A62" s="80" t="s">
        <v>73</v>
      </c>
      <c r="B62" s="55"/>
      <c r="C62" s="55"/>
      <c r="D62" s="55"/>
      <c r="E62" s="55"/>
      <c r="F62" s="55"/>
      <c r="G62" s="55"/>
      <c r="H62" s="55"/>
      <c r="I62" s="10"/>
    </row>
    <row r="63" spans="1:9" x14ac:dyDescent="0.2">
      <c r="A63" s="83" t="s">
        <v>74</v>
      </c>
      <c r="B63" s="84"/>
      <c r="C63" s="84"/>
      <c r="D63" s="84"/>
      <c r="E63" s="84"/>
      <c r="F63" s="84"/>
      <c r="G63" s="84"/>
      <c r="H63" s="85"/>
      <c r="I63" s="15"/>
    </row>
    <row r="64" spans="1:9" x14ac:dyDescent="0.2">
      <c r="A64" s="86" t="s">
        <v>75</v>
      </c>
      <c r="B64" s="87"/>
      <c r="C64" s="87"/>
      <c r="D64" s="87"/>
      <c r="E64" s="87"/>
      <c r="F64" s="87"/>
      <c r="G64" s="87"/>
      <c r="H64" s="87"/>
      <c r="I64" s="10"/>
    </row>
    <row r="65" spans="1:9" x14ac:dyDescent="0.2">
      <c r="A65" s="46"/>
      <c r="B65" s="47"/>
      <c r="C65" s="47"/>
      <c r="D65" s="47"/>
      <c r="E65" s="47"/>
      <c r="F65" s="47"/>
      <c r="G65" s="47"/>
      <c r="H65" s="48"/>
      <c r="I65" s="10"/>
    </row>
    <row r="66" spans="1:9" x14ac:dyDescent="0.2">
      <c r="A66" s="57" t="s">
        <v>76</v>
      </c>
      <c r="B66" s="68"/>
      <c r="C66" s="68"/>
      <c r="D66" s="68"/>
      <c r="E66" s="68"/>
      <c r="F66" s="68"/>
      <c r="G66" s="68"/>
      <c r="H66" s="68"/>
      <c r="I66" s="16">
        <v>0</v>
      </c>
    </row>
    <row r="67" spans="1:9" x14ac:dyDescent="0.2">
      <c r="A67" s="83" t="s">
        <v>77</v>
      </c>
      <c r="B67" s="84"/>
      <c r="C67" s="84"/>
      <c r="D67" s="84"/>
      <c r="E67" s="84"/>
      <c r="F67" s="84"/>
      <c r="G67" s="84"/>
      <c r="H67" s="85"/>
      <c r="I67" s="14">
        <f>(I44-I66)/I37</f>
        <v>7.3230391832500909E-5</v>
      </c>
    </row>
    <row r="68" spans="1:9" x14ac:dyDescent="0.2">
      <c r="A68" s="86" t="s">
        <v>78</v>
      </c>
      <c r="B68" s="86"/>
      <c r="C68" s="86"/>
      <c r="D68" s="86"/>
      <c r="E68" s="86"/>
      <c r="F68" s="86"/>
      <c r="G68" s="86"/>
      <c r="H68" s="86"/>
      <c r="I68" s="10"/>
    </row>
    <row r="69" spans="1:9" x14ac:dyDescent="0.2">
      <c r="A69" s="46"/>
      <c r="B69" s="47"/>
      <c r="C69" s="47"/>
      <c r="D69" s="47"/>
      <c r="E69" s="47"/>
      <c r="F69" s="47"/>
      <c r="G69" s="47"/>
      <c r="H69" s="48"/>
      <c r="I69" s="5"/>
    </row>
    <row r="70" spans="1:9" x14ac:dyDescent="0.2">
      <c r="A70" s="57" t="s">
        <v>79</v>
      </c>
      <c r="B70" s="68"/>
      <c r="C70" s="68"/>
      <c r="D70" s="68"/>
      <c r="E70" s="68"/>
      <c r="F70" s="68"/>
      <c r="G70" s="68"/>
      <c r="H70" s="68"/>
      <c r="I70" s="7"/>
    </row>
    <row r="71" spans="1:9" x14ac:dyDescent="0.2">
      <c r="A71" s="88" t="s">
        <v>80</v>
      </c>
      <c r="B71" s="62"/>
      <c r="C71" s="62"/>
      <c r="D71" s="62"/>
      <c r="E71" s="62"/>
      <c r="F71" s="62"/>
      <c r="G71" s="62"/>
      <c r="H71" s="62"/>
      <c r="I71" s="7">
        <f>I31+I44-I66</f>
        <v>79.486000000000004</v>
      </c>
    </row>
    <row r="72" spans="1:9" x14ac:dyDescent="0.2">
      <c r="A72" s="88" t="s">
        <v>81</v>
      </c>
      <c r="B72" s="62"/>
      <c r="C72" s="62"/>
      <c r="D72" s="62"/>
      <c r="E72" s="62"/>
      <c r="F72" s="62"/>
      <c r="G72" s="62"/>
      <c r="H72" s="62"/>
      <c r="I72" s="17">
        <f>I71/I33</f>
        <v>3.4752278309235161E-4</v>
      </c>
    </row>
    <row r="73" spans="1:9" x14ac:dyDescent="0.2">
      <c r="A73" s="61"/>
      <c r="B73" s="62"/>
      <c r="C73" s="62"/>
      <c r="D73" s="62"/>
      <c r="E73" s="62"/>
      <c r="F73" s="62"/>
      <c r="G73" s="62"/>
      <c r="H73" s="62"/>
      <c r="I73" s="7"/>
    </row>
    <row r="74" spans="1:9" x14ac:dyDescent="0.2">
      <c r="A74" s="59" t="s">
        <v>82</v>
      </c>
      <c r="B74" s="60"/>
      <c r="C74" s="60"/>
      <c r="D74" s="60"/>
      <c r="E74" s="60"/>
      <c r="F74" s="60"/>
      <c r="G74" s="60"/>
      <c r="H74" s="60"/>
      <c r="I74" s="8"/>
    </row>
    <row r="75" spans="1:9" x14ac:dyDescent="0.2">
      <c r="A75" s="88" t="s">
        <v>83</v>
      </c>
      <c r="B75" s="62"/>
      <c r="C75" s="62"/>
      <c r="D75" s="62"/>
      <c r="E75" s="62"/>
      <c r="F75" s="62"/>
      <c r="G75" s="62"/>
      <c r="H75" s="89"/>
      <c r="I75" s="18"/>
    </row>
    <row r="76" spans="1:9" x14ac:dyDescent="0.2">
      <c r="A76" s="88" t="s">
        <v>122</v>
      </c>
      <c r="B76" s="62"/>
      <c r="C76" s="62"/>
      <c r="D76" s="62"/>
      <c r="E76" s="62"/>
      <c r="F76" s="62"/>
      <c r="G76" s="62"/>
      <c r="H76" s="62"/>
      <c r="I76" s="9"/>
    </row>
    <row r="77" spans="1:9" x14ac:dyDescent="0.2">
      <c r="A77" s="88" t="s">
        <v>84</v>
      </c>
      <c r="B77" s="62"/>
      <c r="C77" s="62"/>
      <c r="D77" s="62"/>
      <c r="E77" s="62"/>
      <c r="F77" s="62"/>
      <c r="G77" s="62"/>
      <c r="H77" s="62"/>
      <c r="I77" s="19">
        <f>I39+I75</f>
        <v>2.7823333505813696E-4</v>
      </c>
    </row>
  </sheetData>
  <mergeCells count="77">
    <mergeCell ref="A77:H77"/>
    <mergeCell ref="A72:H72"/>
    <mergeCell ref="A73:H73"/>
    <mergeCell ref="A74:H74"/>
    <mergeCell ref="A75:H75"/>
    <mergeCell ref="A76:H76"/>
    <mergeCell ref="A67:H67"/>
    <mergeCell ref="A68:H68"/>
    <mergeCell ref="A69:H69"/>
    <mergeCell ref="A70:H70"/>
    <mergeCell ref="A71:H71"/>
    <mergeCell ref="A62:H62"/>
    <mergeCell ref="A63:H63"/>
    <mergeCell ref="A64:H64"/>
    <mergeCell ref="A65:H65"/>
    <mergeCell ref="A66:H66"/>
    <mergeCell ref="A57:H57"/>
    <mergeCell ref="A58:H58"/>
    <mergeCell ref="A59:H59"/>
    <mergeCell ref="A60:H60"/>
    <mergeCell ref="A61:H61"/>
    <mergeCell ref="A52:H52"/>
    <mergeCell ref="A53:H53"/>
    <mergeCell ref="A54:H54"/>
    <mergeCell ref="A55:H55"/>
    <mergeCell ref="A56:H56"/>
    <mergeCell ref="A47:H47"/>
    <mergeCell ref="A48:H48"/>
    <mergeCell ref="A49:H49"/>
    <mergeCell ref="A50:H50"/>
    <mergeCell ref="A51:H51"/>
    <mergeCell ref="A42:H42"/>
    <mergeCell ref="A43:H43"/>
    <mergeCell ref="A44:H44"/>
    <mergeCell ref="A45:H45"/>
    <mergeCell ref="A46:H46"/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rightToLeft="1" workbookViewId="0">
      <selection activeCell="J52" sqref="J52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74" t="s">
        <v>0</v>
      </c>
      <c r="B1" s="73"/>
      <c r="C1" s="73"/>
      <c r="D1" s="73"/>
      <c r="E1" s="73"/>
      <c r="F1" s="73"/>
      <c r="G1" s="73"/>
      <c r="H1" s="73"/>
      <c r="I1" s="73"/>
    </row>
    <row r="2" spans="1:9" x14ac:dyDescent="0.2">
      <c r="A2" s="72"/>
      <c r="B2" s="73"/>
      <c r="C2" s="73"/>
      <c r="D2" s="73"/>
      <c r="E2" s="73"/>
      <c r="F2" s="73"/>
      <c r="G2" s="73"/>
      <c r="H2" s="73"/>
      <c r="I2" s="73"/>
    </row>
    <row r="3" spans="1:9" x14ac:dyDescent="0.2">
      <c r="A3" s="74" t="s">
        <v>119</v>
      </c>
      <c r="B3" s="73"/>
      <c r="C3" s="73"/>
      <c r="D3" s="73"/>
      <c r="E3" s="73"/>
      <c r="F3" s="73"/>
      <c r="G3" s="73"/>
      <c r="H3" s="73"/>
      <c r="I3" s="73"/>
    </row>
    <row r="4" spans="1:9" x14ac:dyDescent="0.2">
      <c r="A4" s="72"/>
      <c r="B4" s="73"/>
      <c r="C4" s="73"/>
      <c r="D4" s="73"/>
      <c r="E4" s="73"/>
      <c r="F4" s="73"/>
      <c r="G4" s="73"/>
      <c r="H4" s="73"/>
      <c r="I4" s="73"/>
    </row>
    <row r="5" spans="1:9" x14ac:dyDescent="0.2">
      <c r="A5" s="72" t="s">
        <v>1</v>
      </c>
      <c r="B5" s="73"/>
      <c r="C5" s="73"/>
      <c r="D5" s="73"/>
      <c r="E5" s="73"/>
      <c r="F5" s="73"/>
      <c r="G5" s="73"/>
      <c r="H5" s="73"/>
      <c r="I5" s="73"/>
    </row>
    <row r="6" spans="1:9" x14ac:dyDescent="0.2">
      <c r="A6" s="72"/>
      <c r="B6" s="73"/>
      <c r="C6" s="73"/>
      <c r="D6" s="73"/>
      <c r="E6" s="73"/>
      <c r="F6" s="73"/>
      <c r="G6" s="73"/>
      <c r="H6" s="73"/>
      <c r="I6" s="73"/>
    </row>
    <row r="7" spans="1:9" x14ac:dyDescent="0.2">
      <c r="A7" s="72" t="s">
        <v>2</v>
      </c>
      <c r="B7" s="73"/>
      <c r="C7" s="73"/>
      <c r="D7" s="73"/>
      <c r="E7" s="73"/>
      <c r="F7" s="73"/>
      <c r="G7" s="73"/>
      <c r="H7" s="73"/>
      <c r="I7" s="73"/>
    </row>
    <row r="8" spans="1:9" x14ac:dyDescent="0.2">
      <c r="A8" s="72"/>
      <c r="B8" s="73"/>
      <c r="C8" s="73"/>
      <c r="D8" s="73"/>
      <c r="E8" s="73"/>
      <c r="F8" s="73"/>
      <c r="G8" s="73"/>
      <c r="H8" s="73"/>
      <c r="I8" s="73"/>
    </row>
    <row r="9" spans="1:9" x14ac:dyDescent="0.2">
      <c r="A9" s="61"/>
      <c r="B9" s="62"/>
      <c r="C9" s="62"/>
      <c r="D9" s="62"/>
      <c r="E9" s="62"/>
      <c r="F9" s="62"/>
      <c r="G9" s="62"/>
      <c r="H9" s="62"/>
      <c r="I9" s="27" t="s">
        <v>3</v>
      </c>
    </row>
    <row r="10" spans="1:9" x14ac:dyDescent="0.2">
      <c r="A10" s="90" t="s">
        <v>12</v>
      </c>
      <c r="B10" s="62"/>
      <c r="C10" s="62"/>
      <c r="D10" s="62"/>
      <c r="E10" s="62"/>
      <c r="F10" s="62"/>
      <c r="G10" s="62"/>
      <c r="H10" s="62"/>
      <c r="I10" s="27"/>
    </row>
    <row r="11" spans="1:9" x14ac:dyDescent="0.2">
      <c r="A11" s="90" t="s">
        <v>13</v>
      </c>
      <c r="B11" s="62"/>
      <c r="C11" s="62"/>
      <c r="D11" s="62"/>
      <c r="E11" s="62"/>
      <c r="F11" s="62"/>
      <c r="G11" s="62"/>
      <c r="H11" s="62"/>
      <c r="I11" s="27"/>
    </row>
    <row r="12" spans="1:9" x14ac:dyDescent="0.2">
      <c r="A12" s="61" t="s">
        <v>14</v>
      </c>
      <c r="B12" s="62"/>
      <c r="C12" s="62"/>
      <c r="D12" s="62"/>
      <c r="E12" s="62"/>
      <c r="F12" s="62"/>
      <c r="G12" s="62"/>
      <c r="H12" s="62"/>
      <c r="I12" s="3"/>
    </row>
    <row r="13" spans="1:9" x14ac:dyDescent="0.2">
      <c r="A13" s="61" t="s">
        <v>15</v>
      </c>
      <c r="B13" s="62"/>
      <c r="C13" s="62"/>
      <c r="D13" s="62"/>
      <c r="E13" s="62"/>
      <c r="F13" s="62"/>
      <c r="G13" s="62"/>
      <c r="H13" s="62"/>
      <c r="I13" s="3"/>
    </row>
    <row r="14" spans="1:9" x14ac:dyDescent="0.2">
      <c r="A14" s="61" t="s">
        <v>16</v>
      </c>
      <c r="B14" s="62"/>
      <c r="C14" s="62"/>
      <c r="D14" s="62"/>
      <c r="E14" s="62"/>
      <c r="F14" s="62"/>
      <c r="G14" s="62"/>
      <c r="H14" s="62"/>
      <c r="I14" s="3"/>
    </row>
    <row r="15" spans="1:9" x14ac:dyDescent="0.2">
      <c r="A15" s="90" t="s">
        <v>17</v>
      </c>
      <c r="B15" s="62"/>
      <c r="C15" s="62"/>
      <c r="D15" s="62"/>
      <c r="E15" s="62"/>
      <c r="F15" s="62"/>
      <c r="G15" s="62"/>
      <c r="H15" s="62"/>
      <c r="I15" s="27"/>
    </row>
    <row r="16" spans="1:9" x14ac:dyDescent="0.2">
      <c r="A16" s="61" t="s">
        <v>18</v>
      </c>
      <c r="B16" s="62"/>
      <c r="C16" s="62"/>
      <c r="D16" s="62"/>
      <c r="E16" s="62"/>
      <c r="F16" s="62"/>
      <c r="G16" s="62"/>
      <c r="H16" s="62"/>
      <c r="I16" s="5">
        <v>30.032</v>
      </c>
    </row>
    <row r="17" spans="1:9" x14ac:dyDescent="0.2">
      <c r="A17" s="61" t="s">
        <v>15</v>
      </c>
      <c r="B17" s="62"/>
      <c r="C17" s="62"/>
      <c r="D17" s="62"/>
      <c r="E17" s="62"/>
      <c r="F17" s="62"/>
      <c r="G17" s="62"/>
      <c r="H17" s="62"/>
      <c r="I17" s="5"/>
    </row>
    <row r="18" spans="1:9" x14ac:dyDescent="0.2">
      <c r="A18" s="61" t="s">
        <v>16</v>
      </c>
      <c r="B18" s="62"/>
      <c r="C18" s="62"/>
      <c r="D18" s="62"/>
      <c r="E18" s="62"/>
      <c r="F18" s="62"/>
      <c r="G18" s="62"/>
      <c r="H18" s="62"/>
      <c r="I18" s="5"/>
    </row>
    <row r="19" spans="1:9" x14ac:dyDescent="0.2">
      <c r="A19" s="90" t="s">
        <v>19</v>
      </c>
      <c r="B19" s="62"/>
      <c r="C19" s="62"/>
      <c r="D19" s="62"/>
      <c r="E19" s="62"/>
      <c r="F19" s="62"/>
      <c r="G19" s="62"/>
      <c r="H19" s="62"/>
      <c r="I19" s="32">
        <f>SUM(I12:I14)+SUM(I16:I18)</f>
        <v>30.032</v>
      </c>
    </row>
    <row r="20" spans="1:9" x14ac:dyDescent="0.2">
      <c r="A20" s="61"/>
      <c r="B20" s="62"/>
      <c r="C20" s="62"/>
      <c r="D20" s="62"/>
      <c r="E20" s="62"/>
      <c r="F20" s="62"/>
      <c r="G20" s="62"/>
      <c r="H20" s="62"/>
      <c r="I20" s="5"/>
    </row>
    <row r="21" spans="1:9" x14ac:dyDescent="0.2">
      <c r="A21" s="90" t="s">
        <v>20</v>
      </c>
      <c r="B21" s="62"/>
      <c r="C21" s="62"/>
      <c r="D21" s="62"/>
      <c r="E21" s="62"/>
      <c r="F21" s="62"/>
      <c r="G21" s="62"/>
      <c r="H21" s="62"/>
      <c r="I21" s="32"/>
    </row>
    <row r="22" spans="1:9" x14ac:dyDescent="0.2">
      <c r="A22" s="90" t="s">
        <v>13</v>
      </c>
      <c r="B22" s="62"/>
      <c r="C22" s="62"/>
      <c r="D22" s="62"/>
      <c r="E22" s="62"/>
      <c r="F22" s="62"/>
      <c r="G22" s="62"/>
      <c r="H22" s="62"/>
      <c r="I22" s="32"/>
    </row>
    <row r="23" spans="1:9" x14ac:dyDescent="0.2">
      <c r="A23" s="61" t="s">
        <v>21</v>
      </c>
      <c r="B23" s="62"/>
      <c r="C23" s="62"/>
      <c r="D23" s="62"/>
      <c r="E23" s="62"/>
      <c r="F23" s="62"/>
      <c r="G23" s="62"/>
      <c r="H23" s="62"/>
      <c r="I23" s="5"/>
    </row>
    <row r="24" spans="1:9" x14ac:dyDescent="0.2">
      <c r="A24" s="61" t="s">
        <v>22</v>
      </c>
      <c r="B24" s="62"/>
      <c r="C24" s="62"/>
      <c r="D24" s="62"/>
      <c r="E24" s="62"/>
      <c r="F24" s="62"/>
      <c r="G24" s="62"/>
      <c r="H24" s="62"/>
      <c r="I24" s="5"/>
    </row>
    <row r="25" spans="1:9" x14ac:dyDescent="0.2">
      <c r="A25" s="61" t="s">
        <v>16</v>
      </c>
      <c r="B25" s="62"/>
      <c r="C25" s="62"/>
      <c r="D25" s="62"/>
      <c r="E25" s="62"/>
      <c r="F25" s="62"/>
      <c r="G25" s="62"/>
      <c r="H25" s="62"/>
      <c r="I25" s="5"/>
    </row>
    <row r="26" spans="1:9" x14ac:dyDescent="0.2">
      <c r="A26" s="90" t="s">
        <v>17</v>
      </c>
      <c r="B26" s="62"/>
      <c r="C26" s="62"/>
      <c r="D26" s="62"/>
      <c r="E26" s="62"/>
      <c r="F26" s="62"/>
      <c r="G26" s="62"/>
      <c r="H26" s="62"/>
      <c r="I26" s="32"/>
    </row>
    <row r="27" spans="1:9" x14ac:dyDescent="0.2">
      <c r="A27" s="61" t="s">
        <v>18</v>
      </c>
      <c r="B27" s="62"/>
      <c r="C27" s="62"/>
      <c r="D27" s="62"/>
      <c r="E27" s="62"/>
      <c r="F27" s="62"/>
      <c r="G27" s="62"/>
      <c r="H27" s="62"/>
      <c r="I27" s="5">
        <v>6.468</v>
      </c>
    </row>
    <row r="28" spans="1:9" x14ac:dyDescent="0.2">
      <c r="A28" s="61" t="s">
        <v>22</v>
      </c>
      <c r="B28" s="62"/>
      <c r="C28" s="62"/>
      <c r="D28" s="62"/>
      <c r="E28" s="62"/>
      <c r="F28" s="62"/>
      <c r="G28" s="62"/>
      <c r="H28" s="62"/>
      <c r="I28" s="5"/>
    </row>
    <row r="29" spans="1:9" x14ac:dyDescent="0.2">
      <c r="A29" s="61" t="s">
        <v>16</v>
      </c>
      <c r="B29" s="62"/>
      <c r="C29" s="62"/>
      <c r="D29" s="62"/>
      <c r="E29" s="62"/>
      <c r="F29" s="62"/>
      <c r="G29" s="62"/>
      <c r="H29" s="62"/>
      <c r="I29" s="5"/>
    </row>
    <row r="30" spans="1:9" x14ac:dyDescent="0.2">
      <c r="A30" s="90" t="s">
        <v>23</v>
      </c>
      <c r="B30" s="62"/>
      <c r="C30" s="62"/>
      <c r="D30" s="62"/>
      <c r="E30" s="62"/>
      <c r="F30" s="62"/>
      <c r="G30" s="62"/>
      <c r="H30" s="62"/>
      <c r="I30" s="32">
        <f>SUM(I23:I25)+SUM(I27:I29)</f>
        <v>6.468</v>
      </c>
    </row>
    <row r="31" spans="1:9" x14ac:dyDescent="0.2">
      <c r="A31" s="61"/>
      <c r="B31" s="62"/>
      <c r="C31" s="62"/>
      <c r="D31" s="62"/>
      <c r="E31" s="62"/>
      <c r="F31" s="62"/>
      <c r="G31" s="62"/>
      <c r="H31" s="62"/>
      <c r="I31" s="5"/>
    </row>
    <row r="32" spans="1:9" x14ac:dyDescent="0.2">
      <c r="A32" s="90" t="s">
        <v>24</v>
      </c>
      <c r="B32" s="62"/>
      <c r="C32" s="62"/>
      <c r="D32" s="62"/>
      <c r="E32" s="62"/>
      <c r="F32" s="62"/>
      <c r="G32" s="62"/>
      <c r="H32" s="62"/>
      <c r="I32" s="32"/>
    </row>
    <row r="33" spans="1:11" x14ac:dyDescent="0.2">
      <c r="A33" s="61" t="s">
        <v>25</v>
      </c>
      <c r="B33" s="62"/>
      <c r="C33" s="62"/>
      <c r="D33" s="62"/>
      <c r="E33" s="62"/>
      <c r="F33" s="62"/>
      <c r="G33" s="62"/>
      <c r="H33" s="62"/>
      <c r="I33" s="5"/>
    </row>
    <row r="34" spans="1:11" x14ac:dyDescent="0.2">
      <c r="A34" s="61" t="s">
        <v>26</v>
      </c>
      <c r="B34" s="62"/>
      <c r="C34" s="62"/>
      <c r="D34" s="62"/>
      <c r="E34" s="62"/>
      <c r="F34" s="62"/>
      <c r="G34" s="62"/>
      <c r="H34" s="62"/>
      <c r="I34" s="5"/>
    </row>
    <row r="35" spans="1:11" x14ac:dyDescent="0.2">
      <c r="A35" s="61" t="s">
        <v>16</v>
      </c>
      <c r="B35" s="62"/>
      <c r="C35" s="62"/>
      <c r="D35" s="62"/>
      <c r="E35" s="62"/>
      <c r="F35" s="62"/>
      <c r="G35" s="62"/>
      <c r="H35" s="62"/>
      <c r="I35" s="5"/>
    </row>
    <row r="36" spans="1:11" x14ac:dyDescent="0.2">
      <c r="A36" s="90" t="s">
        <v>27</v>
      </c>
      <c r="B36" s="62"/>
      <c r="C36" s="62"/>
      <c r="D36" s="62"/>
      <c r="E36" s="62"/>
      <c r="F36" s="62"/>
      <c r="G36" s="62"/>
      <c r="H36" s="62"/>
      <c r="I36" s="32">
        <f>SUM(I33:I35)</f>
        <v>0</v>
      </c>
    </row>
    <row r="37" spans="1:11" x14ac:dyDescent="0.2">
      <c r="A37" s="61"/>
      <c r="B37" s="62"/>
      <c r="C37" s="62"/>
      <c r="D37" s="62"/>
      <c r="E37" s="62"/>
      <c r="F37" s="62"/>
      <c r="G37" s="62"/>
      <c r="H37" s="62"/>
      <c r="I37" s="5"/>
    </row>
    <row r="38" spans="1:11" x14ac:dyDescent="0.2">
      <c r="A38" s="90" t="s">
        <v>28</v>
      </c>
      <c r="B38" s="62"/>
      <c r="C38" s="62"/>
      <c r="D38" s="62"/>
      <c r="E38" s="62"/>
      <c r="F38" s="62"/>
      <c r="G38" s="62"/>
      <c r="H38" s="62"/>
      <c r="I38" s="32"/>
    </row>
    <row r="39" spans="1:11" x14ac:dyDescent="0.2">
      <c r="A39" s="61" t="s">
        <v>25</v>
      </c>
      <c r="B39" s="62"/>
      <c r="C39" s="62"/>
      <c r="D39" s="62"/>
      <c r="E39" s="62"/>
      <c r="F39" s="62"/>
      <c r="G39" s="62"/>
      <c r="H39" s="62"/>
      <c r="I39" s="5"/>
    </row>
    <row r="40" spans="1:11" x14ac:dyDescent="0.2">
      <c r="A40" s="61" t="s">
        <v>26</v>
      </c>
      <c r="B40" s="62"/>
      <c r="C40" s="62"/>
      <c r="D40" s="62"/>
      <c r="E40" s="62"/>
      <c r="F40" s="62"/>
      <c r="G40" s="62"/>
      <c r="H40" s="62"/>
      <c r="I40" s="5"/>
    </row>
    <row r="41" spans="1:11" x14ac:dyDescent="0.2">
      <c r="A41" s="61" t="s">
        <v>16</v>
      </c>
      <c r="B41" s="62"/>
      <c r="C41" s="62"/>
      <c r="D41" s="62"/>
      <c r="E41" s="62"/>
      <c r="F41" s="62"/>
      <c r="G41" s="62"/>
      <c r="H41" s="62"/>
      <c r="I41" s="5"/>
    </row>
    <row r="42" spans="1:11" x14ac:dyDescent="0.2">
      <c r="A42" s="90" t="s">
        <v>29</v>
      </c>
      <c r="B42" s="62"/>
      <c r="C42" s="62"/>
      <c r="D42" s="62"/>
      <c r="E42" s="62"/>
      <c r="F42" s="62"/>
      <c r="G42" s="62"/>
      <c r="H42" s="62"/>
      <c r="I42" s="32">
        <f>SUM(I39:I41)</f>
        <v>0</v>
      </c>
    </row>
    <row r="43" spans="1:11" x14ac:dyDescent="0.2">
      <c r="A43" s="61"/>
      <c r="B43" s="62"/>
      <c r="C43" s="62"/>
      <c r="D43" s="62"/>
      <c r="E43" s="62"/>
      <c r="F43" s="62"/>
      <c r="G43" s="62"/>
      <c r="H43" s="62"/>
      <c r="I43" s="32"/>
    </row>
    <row r="44" spans="1:11" x14ac:dyDescent="0.2">
      <c r="A44" s="59" t="s">
        <v>85</v>
      </c>
      <c r="B44" s="60"/>
      <c r="C44" s="60"/>
      <c r="D44" s="60"/>
      <c r="E44" s="60"/>
      <c r="F44" s="60"/>
      <c r="G44" s="60"/>
      <c r="H44" s="60"/>
      <c r="I44" s="7">
        <v>27.138000000000002</v>
      </c>
      <c r="K44" s="6"/>
    </row>
    <row r="45" spans="1:11" x14ac:dyDescent="0.2">
      <c r="A45" s="61"/>
      <c r="B45" s="62"/>
      <c r="C45" s="62"/>
      <c r="D45" s="62"/>
      <c r="E45" s="62"/>
      <c r="F45" s="62"/>
      <c r="G45" s="62"/>
      <c r="H45" s="62"/>
      <c r="I45" s="5"/>
    </row>
    <row r="46" spans="1:11" x14ac:dyDescent="0.2">
      <c r="A46" s="90" t="s">
        <v>30</v>
      </c>
      <c r="B46" s="62"/>
      <c r="C46" s="62"/>
      <c r="D46" s="62"/>
      <c r="E46" s="62"/>
      <c r="F46" s="62"/>
      <c r="G46" s="62"/>
      <c r="H46" s="62"/>
      <c r="I46" s="32"/>
    </row>
    <row r="47" spans="1:11" x14ac:dyDescent="0.2">
      <c r="A47" s="61" t="s">
        <v>25</v>
      </c>
      <c r="B47" s="62"/>
      <c r="C47" s="62"/>
      <c r="D47" s="62"/>
      <c r="E47" s="62"/>
      <c r="F47" s="62"/>
      <c r="G47" s="62"/>
      <c r="H47" s="62"/>
      <c r="I47" s="5"/>
    </row>
    <row r="48" spans="1:11" x14ac:dyDescent="0.2">
      <c r="A48" s="61" t="s">
        <v>26</v>
      </c>
      <c r="B48" s="62"/>
      <c r="C48" s="62"/>
      <c r="D48" s="62"/>
      <c r="E48" s="62"/>
      <c r="F48" s="62"/>
      <c r="G48" s="62"/>
      <c r="H48" s="62"/>
      <c r="I48" s="28"/>
    </row>
    <row r="49" spans="1:12" x14ac:dyDescent="0.2">
      <c r="A49" s="90" t="s">
        <v>31</v>
      </c>
      <c r="B49" s="62"/>
      <c r="C49" s="62"/>
      <c r="D49" s="62"/>
      <c r="E49" s="62"/>
      <c r="F49" s="62"/>
      <c r="G49" s="62"/>
      <c r="H49" s="62"/>
      <c r="I49" s="29">
        <f ca="1">SUM(I47:I49)</f>
        <v>0</v>
      </c>
    </row>
    <row r="50" spans="1:12" x14ac:dyDescent="0.2">
      <c r="A50" s="61"/>
      <c r="B50" s="62"/>
      <c r="C50" s="62"/>
      <c r="D50" s="62"/>
      <c r="E50" s="62"/>
      <c r="F50" s="62"/>
      <c r="G50" s="62"/>
      <c r="H50" s="62"/>
      <c r="I50" s="28"/>
    </row>
    <row r="51" spans="1:12" x14ac:dyDescent="0.2">
      <c r="A51" s="61"/>
      <c r="B51" s="62"/>
      <c r="C51" s="62"/>
      <c r="D51" s="62"/>
      <c r="E51" s="62"/>
      <c r="F51" s="62"/>
      <c r="G51" s="62"/>
      <c r="H51" s="62"/>
      <c r="I51" s="28"/>
    </row>
    <row r="52" spans="1:12" x14ac:dyDescent="0.2">
      <c r="A52" s="90" t="s">
        <v>32</v>
      </c>
      <c r="B52" s="62"/>
      <c r="C52" s="62"/>
      <c r="D52" s="62"/>
      <c r="E52" s="62"/>
      <c r="F52" s="62"/>
      <c r="G52" s="62"/>
      <c r="H52" s="62"/>
      <c r="I52" s="29"/>
    </row>
    <row r="53" spans="1:12" x14ac:dyDescent="0.2">
      <c r="A53" s="61" t="s">
        <v>25</v>
      </c>
      <c r="B53" s="62"/>
      <c r="C53" s="62"/>
      <c r="D53" s="62"/>
      <c r="E53" s="62"/>
      <c r="F53" s="62"/>
      <c r="G53" s="62"/>
      <c r="H53" s="62"/>
      <c r="I53" s="28"/>
    </row>
    <row r="54" spans="1:12" x14ac:dyDescent="0.2">
      <c r="A54" s="61" t="s">
        <v>26</v>
      </c>
      <c r="B54" s="62"/>
      <c r="C54" s="62"/>
      <c r="D54" s="62"/>
      <c r="E54" s="62"/>
      <c r="F54" s="62"/>
      <c r="G54" s="62"/>
      <c r="H54" s="62"/>
      <c r="I54" s="28"/>
    </row>
    <row r="55" spans="1:12" x14ac:dyDescent="0.2">
      <c r="A55" s="61" t="s">
        <v>16</v>
      </c>
      <c r="B55" s="62"/>
      <c r="C55" s="62"/>
      <c r="D55" s="62"/>
      <c r="E55" s="62"/>
      <c r="F55" s="62"/>
      <c r="G55" s="62"/>
      <c r="H55" s="62"/>
      <c r="I55" s="28"/>
    </row>
    <row r="56" spans="1:12" x14ac:dyDescent="0.2">
      <c r="A56" s="90" t="s">
        <v>33</v>
      </c>
      <c r="B56" s="62"/>
      <c r="C56" s="62"/>
      <c r="D56" s="62"/>
      <c r="E56" s="62"/>
      <c r="F56" s="62"/>
      <c r="G56" s="62"/>
      <c r="H56" s="62"/>
      <c r="I56" s="29">
        <f>SUM(I53:I55)</f>
        <v>0</v>
      </c>
    </row>
    <row r="57" spans="1:12" x14ac:dyDescent="0.2">
      <c r="A57" s="61"/>
      <c r="B57" s="62"/>
      <c r="C57" s="62"/>
      <c r="D57" s="62"/>
      <c r="E57" s="62"/>
      <c r="F57" s="62"/>
      <c r="G57" s="62"/>
      <c r="H57" s="62"/>
      <c r="I57" s="29"/>
    </row>
    <row r="58" spans="1:12" x14ac:dyDescent="0.2">
      <c r="A58" s="90" t="s">
        <v>34</v>
      </c>
      <c r="B58" s="62"/>
      <c r="C58" s="62"/>
      <c r="D58" s="62"/>
      <c r="E58" s="62"/>
      <c r="F58" s="62"/>
      <c r="G58" s="62"/>
      <c r="H58" s="62"/>
      <c r="I58" s="32">
        <f>I19+I30+I36+I42+I44</f>
        <v>63.638000000000005</v>
      </c>
      <c r="L58" s="31"/>
    </row>
    <row r="59" spans="1:12" x14ac:dyDescent="0.2">
      <c r="A59" s="61"/>
      <c r="B59" s="62"/>
      <c r="C59" s="62"/>
      <c r="D59" s="62"/>
      <c r="E59" s="62"/>
      <c r="F59" s="62"/>
      <c r="G59" s="62"/>
      <c r="H59" s="62"/>
      <c r="I59" s="27"/>
    </row>
    <row r="60" spans="1:12" x14ac:dyDescent="0.2">
      <c r="A60" s="90" t="s">
        <v>35</v>
      </c>
      <c r="B60" s="62"/>
      <c r="C60" s="62"/>
      <c r="D60" s="62"/>
      <c r="E60" s="62"/>
      <c r="F60" s="62"/>
      <c r="G60" s="62"/>
      <c r="H60" s="62"/>
      <c r="I60" s="30">
        <v>216412.88</v>
      </c>
    </row>
  </sheetData>
  <mergeCells count="60">
    <mergeCell ref="A59:H59"/>
    <mergeCell ref="A60:H60"/>
    <mergeCell ref="A54:H54"/>
    <mergeCell ref="A55:H55"/>
    <mergeCell ref="A56:H56"/>
    <mergeCell ref="A57:H57"/>
    <mergeCell ref="A58:H58"/>
    <mergeCell ref="A49:H49"/>
    <mergeCell ref="A50:H50"/>
    <mergeCell ref="A51:H51"/>
    <mergeCell ref="A52:H52"/>
    <mergeCell ref="A53:H53"/>
    <mergeCell ref="A44:H44"/>
    <mergeCell ref="A45:H45"/>
    <mergeCell ref="A46:H46"/>
    <mergeCell ref="A47:H47"/>
    <mergeCell ref="A48:H48"/>
    <mergeCell ref="A39:H39"/>
    <mergeCell ref="A40:H40"/>
    <mergeCell ref="A41:H41"/>
    <mergeCell ref="A42:H42"/>
    <mergeCell ref="A43:H43"/>
    <mergeCell ref="A34:H34"/>
    <mergeCell ref="A35:H35"/>
    <mergeCell ref="A36:H36"/>
    <mergeCell ref="A37:H37"/>
    <mergeCell ref="A38:H38"/>
    <mergeCell ref="A29:H29"/>
    <mergeCell ref="A30:H30"/>
    <mergeCell ref="A31:H31"/>
    <mergeCell ref="A32:H32"/>
    <mergeCell ref="A33:H33"/>
    <mergeCell ref="A24:H24"/>
    <mergeCell ref="A25:H25"/>
    <mergeCell ref="A26:H26"/>
    <mergeCell ref="A27:H27"/>
    <mergeCell ref="A28:H28"/>
    <mergeCell ref="A19:H19"/>
    <mergeCell ref="A20:H20"/>
    <mergeCell ref="A21:H21"/>
    <mergeCell ref="A22:H22"/>
    <mergeCell ref="A23:H23"/>
    <mergeCell ref="A14:H14"/>
    <mergeCell ref="A15:H15"/>
    <mergeCell ref="A16:H16"/>
    <mergeCell ref="A17:H17"/>
    <mergeCell ref="A18:H18"/>
    <mergeCell ref="A9:H9"/>
    <mergeCell ref="A10:H10"/>
    <mergeCell ref="A11:H11"/>
    <mergeCell ref="A12:H12"/>
    <mergeCell ref="A13:H13"/>
    <mergeCell ref="A6:I6"/>
    <mergeCell ref="A7:I7"/>
    <mergeCell ref="A8:I8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rightToLeft="1" workbookViewId="0">
      <selection activeCell="A10" sqref="A10"/>
    </sheetView>
  </sheetViews>
  <sheetFormatPr defaultColWidth="9.140625" defaultRowHeight="12.75" x14ac:dyDescent="0.2"/>
  <cols>
    <col min="1" max="1" width="83.5703125" bestFit="1" customWidth="1"/>
    <col min="2" max="2" width="10.85546875" customWidth="1"/>
    <col min="3" max="3" width="20.7109375" customWidth="1"/>
  </cols>
  <sheetData>
    <row r="1" spans="1:3" x14ac:dyDescent="0.2">
      <c r="A1" s="74" t="s">
        <v>0</v>
      </c>
      <c r="B1" s="73"/>
      <c r="C1" s="73"/>
    </row>
    <row r="2" spans="1:3" x14ac:dyDescent="0.2">
      <c r="A2" s="72"/>
      <c r="B2" s="73"/>
      <c r="C2" s="73"/>
    </row>
    <row r="3" spans="1:3" x14ac:dyDescent="0.2">
      <c r="A3" s="74" t="s">
        <v>120</v>
      </c>
      <c r="B3" s="73"/>
      <c r="C3" s="73"/>
    </row>
    <row r="4" spans="1:3" x14ac:dyDescent="0.2">
      <c r="A4" s="72"/>
      <c r="B4" s="73"/>
      <c r="C4" s="73"/>
    </row>
    <row r="5" spans="1:3" x14ac:dyDescent="0.2">
      <c r="A5" s="72" t="s">
        <v>1</v>
      </c>
      <c r="B5" s="72"/>
      <c r="C5" s="72"/>
    </row>
    <row r="6" spans="1:3" x14ac:dyDescent="0.2">
      <c r="A6" s="72"/>
      <c r="B6" s="72"/>
      <c r="C6" s="72"/>
    </row>
    <row r="7" spans="1:3" x14ac:dyDescent="0.2">
      <c r="A7" s="72" t="s">
        <v>2</v>
      </c>
      <c r="B7" s="72"/>
      <c r="C7" s="72"/>
    </row>
    <row r="8" spans="1:3" x14ac:dyDescent="0.2">
      <c r="A8" s="72"/>
      <c r="B8" s="73"/>
      <c r="C8" s="73"/>
    </row>
    <row r="12" spans="1:3" x14ac:dyDescent="0.2">
      <c r="A12" s="20"/>
      <c r="B12" s="1" t="s">
        <v>3</v>
      </c>
    </row>
    <row r="13" spans="1:3" x14ac:dyDescent="0.2">
      <c r="A13" s="22" t="s">
        <v>86</v>
      </c>
      <c r="B13" s="1"/>
    </row>
    <row r="14" spans="1:3" x14ac:dyDescent="0.2">
      <c r="A14" s="20"/>
      <c r="B14" s="4"/>
    </row>
    <row r="15" spans="1:3" x14ac:dyDescent="0.2">
      <c r="A15" s="20"/>
      <c r="B15" s="4"/>
    </row>
    <row r="16" spans="1:3" x14ac:dyDescent="0.2">
      <c r="A16" s="22" t="s">
        <v>87</v>
      </c>
      <c r="B16" s="7">
        <f>SUM(B14:B15)</f>
        <v>0</v>
      </c>
    </row>
    <row r="17" spans="1:2" x14ac:dyDescent="0.2">
      <c r="A17" s="22"/>
      <c r="B17" s="7"/>
    </row>
    <row r="18" spans="1:2" x14ac:dyDescent="0.2">
      <c r="A18" s="22" t="s">
        <v>88</v>
      </c>
      <c r="B18" s="4"/>
    </row>
    <row r="19" spans="1:2" x14ac:dyDescent="0.2">
      <c r="A19" s="22"/>
      <c r="B19" s="4"/>
    </row>
    <row r="20" spans="1:2" x14ac:dyDescent="0.2">
      <c r="A20" s="22" t="s">
        <v>89</v>
      </c>
      <c r="B20" s="7">
        <f>SUM(B18:B18)</f>
        <v>0</v>
      </c>
    </row>
    <row r="21" spans="1:2" x14ac:dyDescent="0.2">
      <c r="A21" s="20"/>
      <c r="B21" s="21"/>
    </row>
    <row r="22" spans="1:2" x14ac:dyDescent="0.2">
      <c r="A22" s="22" t="s">
        <v>36</v>
      </c>
      <c r="B22" s="1"/>
    </row>
    <row r="23" spans="1:2" x14ac:dyDescent="0.2">
      <c r="A23" s="20" t="s">
        <v>25</v>
      </c>
      <c r="B23" s="3"/>
    </row>
    <row r="24" spans="1:2" x14ac:dyDescent="0.2">
      <c r="A24" s="20" t="s">
        <v>26</v>
      </c>
      <c r="B24" s="3"/>
    </row>
    <row r="25" spans="1:2" x14ac:dyDescent="0.2">
      <c r="A25" s="20" t="s">
        <v>16</v>
      </c>
      <c r="B25" s="3"/>
    </row>
    <row r="26" spans="1:2" x14ac:dyDescent="0.2">
      <c r="A26" s="22" t="s">
        <v>37</v>
      </c>
      <c r="B26" s="2">
        <f>SUM(B23:B25)</f>
        <v>0</v>
      </c>
    </row>
    <row r="27" spans="1:2" x14ac:dyDescent="0.2">
      <c r="A27" s="20"/>
      <c r="B27" s="21"/>
    </row>
    <row r="28" spans="1:2" x14ac:dyDescent="0.2">
      <c r="A28" s="22" t="s">
        <v>38</v>
      </c>
      <c r="B28" s="1"/>
    </row>
    <row r="29" spans="1:2" x14ac:dyDescent="0.2">
      <c r="A29" s="20" t="s">
        <v>25</v>
      </c>
      <c r="B29" s="3"/>
    </row>
    <row r="30" spans="1:2" x14ac:dyDescent="0.2">
      <c r="A30" s="20" t="s">
        <v>26</v>
      </c>
      <c r="B30" s="3"/>
    </row>
    <row r="31" spans="1:2" x14ac:dyDescent="0.2">
      <c r="A31" s="20" t="s">
        <v>16</v>
      </c>
      <c r="B31" s="3"/>
    </row>
    <row r="32" spans="1:2" x14ac:dyDescent="0.2">
      <c r="A32" s="22" t="s">
        <v>39</v>
      </c>
      <c r="B32" s="2">
        <f>SUM(B29:B31)</f>
        <v>0</v>
      </c>
    </row>
    <row r="33" spans="1:2" x14ac:dyDescent="0.2">
      <c r="A33" s="20"/>
      <c r="B33" s="2"/>
    </row>
    <row r="34" spans="1:2" x14ac:dyDescent="0.2">
      <c r="A34" s="44" t="s">
        <v>109</v>
      </c>
      <c r="B34" s="23"/>
    </row>
    <row r="35" spans="1:2" x14ac:dyDescent="0.2">
      <c r="A35" s="43" t="s">
        <v>110</v>
      </c>
      <c r="B35" s="23"/>
    </row>
    <row r="36" spans="1:2" x14ac:dyDescent="0.2">
      <c r="A36" s="20" t="s">
        <v>25</v>
      </c>
      <c r="B36" s="33">
        <v>0</v>
      </c>
    </row>
    <row r="37" spans="1:2" x14ac:dyDescent="0.2">
      <c r="A37" s="20" t="s">
        <v>26</v>
      </c>
      <c r="B37" s="23">
        <v>0.56200000000000006</v>
      </c>
    </row>
    <row r="38" spans="1:2" x14ac:dyDescent="0.2">
      <c r="A38" s="20" t="s">
        <v>16</v>
      </c>
      <c r="B38" s="23"/>
    </row>
    <row r="39" spans="1:2" x14ac:dyDescent="0.2">
      <c r="A39" s="34" t="s">
        <v>90</v>
      </c>
      <c r="B39" s="35">
        <f>B38+B37+B36</f>
        <v>0.56200000000000006</v>
      </c>
    </row>
    <row r="40" spans="1:2" x14ac:dyDescent="0.2">
      <c r="A40" s="25"/>
      <c r="B40" s="36"/>
    </row>
    <row r="41" spans="1:2" x14ac:dyDescent="0.2">
      <c r="A41" s="37" t="s">
        <v>109</v>
      </c>
      <c r="B41" s="38"/>
    </row>
    <row r="42" spans="1:2" x14ac:dyDescent="0.2">
      <c r="A42" s="43" t="s">
        <v>111</v>
      </c>
      <c r="B42" s="39"/>
    </row>
    <row r="43" spans="1:2" x14ac:dyDescent="0.2">
      <c r="A43" s="45" t="s">
        <v>112</v>
      </c>
      <c r="B43" s="5">
        <v>2.4822199999999999</v>
      </c>
    </row>
    <row r="44" spans="1:2" x14ac:dyDescent="0.2">
      <c r="A44" s="45" t="s">
        <v>113</v>
      </c>
      <c r="B44" s="5">
        <v>11.618040000000001</v>
      </c>
    </row>
    <row r="45" spans="1:2" x14ac:dyDescent="0.2">
      <c r="A45" s="45" t="s">
        <v>114</v>
      </c>
      <c r="B45" s="5">
        <v>0.23057</v>
      </c>
    </row>
    <row r="46" spans="1:2" x14ac:dyDescent="0.2">
      <c r="A46" s="45" t="s">
        <v>115</v>
      </c>
      <c r="B46" s="5">
        <v>9.5089999999999994E-2</v>
      </c>
    </row>
    <row r="47" spans="1:2" x14ac:dyDescent="0.2">
      <c r="A47" s="45" t="s">
        <v>116</v>
      </c>
      <c r="B47" s="5">
        <v>0.52812000000000003</v>
      </c>
    </row>
    <row r="48" spans="1:2" x14ac:dyDescent="0.2">
      <c r="A48" s="45" t="s">
        <v>117</v>
      </c>
      <c r="B48" s="5">
        <v>0.15062</v>
      </c>
    </row>
    <row r="49" spans="1:2" x14ac:dyDescent="0.2">
      <c r="A49" s="45" t="s">
        <v>118</v>
      </c>
      <c r="B49" s="5">
        <v>0.18225</v>
      </c>
    </row>
    <row r="50" spans="1:2" x14ac:dyDescent="0.2">
      <c r="A50" s="34" t="s">
        <v>90</v>
      </c>
      <c r="B50" s="35">
        <f>SUM(B43:B49)</f>
        <v>15.286910000000001</v>
      </c>
    </row>
    <row r="51" spans="1:2" x14ac:dyDescent="0.2">
      <c r="A51" s="25"/>
      <c r="B51" s="5"/>
    </row>
    <row r="52" spans="1:2" x14ac:dyDescent="0.2">
      <c r="A52" s="37" t="s">
        <v>91</v>
      </c>
      <c r="B52" s="8"/>
    </row>
    <row r="53" spans="1:2" x14ac:dyDescent="0.2">
      <c r="A53" s="24" t="s">
        <v>92</v>
      </c>
      <c r="B53" s="40"/>
    </row>
    <row r="54" spans="1:2" x14ac:dyDescent="0.2">
      <c r="A54" s="26" t="s">
        <v>93</v>
      </c>
      <c r="B54" s="41"/>
    </row>
    <row r="55" spans="1:2" x14ac:dyDescent="0.2">
      <c r="A55" s="34" t="s">
        <v>94</v>
      </c>
      <c r="B55" s="41"/>
    </row>
    <row r="56" spans="1:2" x14ac:dyDescent="0.2">
      <c r="A56" s="42" t="s">
        <v>95</v>
      </c>
      <c r="B56" s="5"/>
    </row>
    <row r="57" spans="1:2" x14ac:dyDescent="0.2">
      <c r="A57" s="42" t="s">
        <v>96</v>
      </c>
      <c r="B57" s="5"/>
    </row>
    <row r="58" spans="1:2" x14ac:dyDescent="0.2">
      <c r="A58" s="42" t="s">
        <v>97</v>
      </c>
      <c r="B58" s="5"/>
    </row>
    <row r="59" spans="1:2" x14ac:dyDescent="0.2">
      <c r="A59" s="34" t="s">
        <v>98</v>
      </c>
      <c r="B59" s="9">
        <f>B58+B57+B56</f>
        <v>0</v>
      </c>
    </row>
    <row r="60" spans="1:2" x14ac:dyDescent="0.2">
      <c r="A60" s="42"/>
      <c r="B60" s="40"/>
    </row>
    <row r="61" spans="1:2" x14ac:dyDescent="0.2">
      <c r="A61" s="37" t="s">
        <v>99</v>
      </c>
      <c r="B61" s="40"/>
    </row>
    <row r="62" spans="1:2" x14ac:dyDescent="0.2">
      <c r="A62" s="24" t="s">
        <v>92</v>
      </c>
      <c r="B62" s="40"/>
    </row>
    <row r="63" spans="1:2" x14ac:dyDescent="0.2">
      <c r="A63" s="26" t="s">
        <v>93</v>
      </c>
      <c r="B63" s="41"/>
    </row>
    <row r="64" spans="1:2" x14ac:dyDescent="0.2">
      <c r="A64" s="42" t="s">
        <v>95</v>
      </c>
      <c r="B64" s="41"/>
    </row>
    <row r="65" spans="1:4" x14ac:dyDescent="0.2">
      <c r="A65" s="42" t="s">
        <v>96</v>
      </c>
      <c r="B65" s="41"/>
    </row>
    <row r="66" spans="1:4" x14ac:dyDescent="0.2">
      <c r="A66" s="42" t="s">
        <v>97</v>
      </c>
      <c r="B66" s="41"/>
    </row>
    <row r="67" spans="1:4" x14ac:dyDescent="0.2">
      <c r="A67" s="34" t="s">
        <v>100</v>
      </c>
      <c r="B67" s="2">
        <f>B66+B65+B64</f>
        <v>0</v>
      </c>
    </row>
    <row r="68" spans="1:4" x14ac:dyDescent="0.2">
      <c r="A68" s="34"/>
      <c r="B68" s="7"/>
    </row>
    <row r="69" spans="1:4" x14ac:dyDescent="0.2">
      <c r="A69" s="34" t="s">
        <v>101</v>
      </c>
      <c r="B69" s="7"/>
    </row>
    <row r="70" spans="1:4" x14ac:dyDescent="0.2">
      <c r="A70" s="42" t="s">
        <v>95</v>
      </c>
      <c r="B70" s="3"/>
    </row>
    <row r="71" spans="1:4" x14ac:dyDescent="0.2">
      <c r="A71" s="42" t="s">
        <v>96</v>
      </c>
      <c r="B71" s="3"/>
    </row>
    <row r="72" spans="1:4" x14ac:dyDescent="0.2">
      <c r="A72" s="42" t="s">
        <v>97</v>
      </c>
      <c r="B72" s="3">
        <v>0</v>
      </c>
    </row>
    <row r="73" spans="1:4" x14ac:dyDescent="0.2">
      <c r="A73" s="34" t="s">
        <v>102</v>
      </c>
      <c r="B73" s="7">
        <f>B72+B71+B70</f>
        <v>0</v>
      </c>
    </row>
    <row r="74" spans="1:4" x14ac:dyDescent="0.2">
      <c r="A74" s="34"/>
      <c r="B74" s="7"/>
    </row>
    <row r="75" spans="1:4" x14ac:dyDescent="0.2">
      <c r="A75" s="34" t="s">
        <v>103</v>
      </c>
      <c r="B75" s="7">
        <f>B73+B67+B59+B50+B39+B32+B26+B20+B16</f>
        <v>15.84891</v>
      </c>
      <c r="D75" s="6"/>
    </row>
    <row r="76" spans="1:4" x14ac:dyDescent="0.2">
      <c r="A76" s="34" t="s">
        <v>104</v>
      </c>
      <c r="B76" s="7"/>
    </row>
    <row r="77" spans="1:4" x14ac:dyDescent="0.2">
      <c r="A77" s="42" t="s">
        <v>95</v>
      </c>
      <c r="B77" s="3"/>
    </row>
    <row r="78" spans="1:4" x14ac:dyDescent="0.2">
      <c r="A78" s="42" t="s">
        <v>96</v>
      </c>
      <c r="B78" s="3"/>
    </row>
    <row r="79" spans="1:4" x14ac:dyDescent="0.2">
      <c r="A79" s="42" t="s">
        <v>97</v>
      </c>
      <c r="B79" s="3"/>
    </row>
    <row r="80" spans="1:4" x14ac:dyDescent="0.2">
      <c r="A80" s="34" t="s">
        <v>105</v>
      </c>
      <c r="B80" s="7"/>
    </row>
    <row r="81" spans="1:2" x14ac:dyDescent="0.2">
      <c r="A81" s="34"/>
      <c r="B81" s="7"/>
    </row>
    <row r="82" spans="1:2" x14ac:dyDescent="0.2">
      <c r="A82" s="34" t="s">
        <v>35</v>
      </c>
      <c r="B82" s="2">
        <v>216412.88</v>
      </c>
    </row>
  </sheetData>
  <mergeCells count="8">
    <mergeCell ref="A6:C6"/>
    <mergeCell ref="A7:C7"/>
    <mergeCell ref="A8:C8"/>
    <mergeCell ref="A1:C1"/>
    <mergeCell ref="A2:C2"/>
    <mergeCell ref="A3:C3"/>
    <mergeCell ref="A4:C4"/>
    <mergeCell ref="A5:C5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rightToLeft="1" workbookViewId="0">
      <selection activeCell="K32" sqref="K32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74" t="s">
        <v>0</v>
      </c>
      <c r="B1" s="73"/>
      <c r="C1" s="73"/>
      <c r="D1" s="73"/>
      <c r="E1" s="73"/>
      <c r="F1" s="73"/>
      <c r="G1" s="73"/>
      <c r="H1" s="73"/>
      <c r="I1" s="73"/>
    </row>
    <row r="2" spans="1:9" x14ac:dyDescent="0.2">
      <c r="A2" s="72"/>
      <c r="B2" s="73"/>
      <c r="C2" s="73"/>
      <c r="D2" s="73"/>
      <c r="E2" s="73"/>
      <c r="F2" s="73"/>
      <c r="G2" s="73"/>
      <c r="H2" s="73"/>
      <c r="I2" s="73"/>
    </row>
    <row r="3" spans="1:9" x14ac:dyDescent="0.2">
      <c r="A3" s="74" t="s">
        <v>106</v>
      </c>
      <c r="B3" s="73"/>
      <c r="C3" s="73"/>
      <c r="D3" s="73"/>
      <c r="E3" s="73"/>
      <c r="F3" s="73"/>
      <c r="G3" s="73"/>
      <c r="H3" s="73"/>
      <c r="I3" s="73"/>
    </row>
    <row r="4" spans="1:9" x14ac:dyDescent="0.2">
      <c r="A4" s="72"/>
      <c r="B4" s="73"/>
      <c r="C4" s="73"/>
      <c r="D4" s="73"/>
      <c r="E4" s="73"/>
      <c r="F4" s="73"/>
      <c r="G4" s="73"/>
      <c r="H4" s="73"/>
      <c r="I4" s="73"/>
    </row>
    <row r="5" spans="1:9" x14ac:dyDescent="0.2">
      <c r="A5" s="72" t="s">
        <v>1</v>
      </c>
      <c r="B5" s="73"/>
      <c r="C5" s="73"/>
      <c r="D5" s="73"/>
      <c r="E5" s="73"/>
      <c r="F5" s="73"/>
      <c r="G5" s="73"/>
      <c r="H5" s="73"/>
      <c r="I5" s="73"/>
    </row>
    <row r="6" spans="1:9" x14ac:dyDescent="0.2">
      <c r="A6" s="72"/>
      <c r="B6" s="73"/>
      <c r="C6" s="73"/>
      <c r="D6" s="73"/>
      <c r="E6" s="73"/>
      <c r="F6" s="73"/>
      <c r="G6" s="73"/>
      <c r="H6" s="73"/>
      <c r="I6" s="73"/>
    </row>
    <row r="7" spans="1:9" x14ac:dyDescent="0.2">
      <c r="A7" s="72" t="s">
        <v>40</v>
      </c>
      <c r="B7" s="73"/>
      <c r="C7" s="73"/>
      <c r="D7" s="73"/>
      <c r="E7" s="73"/>
      <c r="F7" s="73"/>
      <c r="G7" s="73"/>
      <c r="H7" s="73"/>
      <c r="I7" s="73"/>
    </row>
    <row r="8" spans="1:9" x14ac:dyDescent="0.2">
      <c r="A8" s="72"/>
      <c r="B8" s="73"/>
      <c r="C8" s="73"/>
      <c r="D8" s="73"/>
      <c r="E8" s="73"/>
      <c r="F8" s="73"/>
      <c r="G8" s="73"/>
      <c r="H8" s="73"/>
      <c r="I8" s="73"/>
    </row>
    <row r="9" spans="1:9" x14ac:dyDescent="0.2">
      <c r="A9" s="61"/>
      <c r="B9" s="62"/>
      <c r="C9" s="62"/>
      <c r="D9" s="62"/>
      <c r="E9" s="62"/>
      <c r="F9" s="62"/>
      <c r="G9" s="62"/>
      <c r="H9" s="62"/>
      <c r="I9" s="1" t="s">
        <v>3</v>
      </c>
    </row>
    <row r="10" spans="1:9" x14ac:dyDescent="0.2">
      <c r="A10" s="59" t="s">
        <v>43</v>
      </c>
      <c r="B10" s="60"/>
      <c r="C10" s="60"/>
      <c r="D10" s="60"/>
      <c r="E10" s="60"/>
      <c r="F10" s="60"/>
      <c r="G10" s="60"/>
      <c r="H10" s="60"/>
      <c r="I10" s="1"/>
    </row>
    <row r="11" spans="1:9" x14ac:dyDescent="0.2">
      <c r="A11" s="59" t="s">
        <v>44</v>
      </c>
      <c r="B11" s="62"/>
      <c r="C11" s="62"/>
      <c r="D11" s="62"/>
      <c r="E11" s="62"/>
      <c r="F11" s="62"/>
      <c r="G11" s="62"/>
      <c r="H11" s="62"/>
      <c r="I11" s="7">
        <f>I12+I13</f>
        <v>0.53600000000000003</v>
      </c>
    </row>
    <row r="12" spans="1:9" x14ac:dyDescent="0.2">
      <c r="A12" s="61" t="s">
        <v>4</v>
      </c>
      <c r="B12" s="62"/>
      <c r="C12" s="62"/>
      <c r="D12" s="62"/>
      <c r="E12" s="62"/>
      <c r="F12" s="62"/>
      <c r="G12" s="62"/>
      <c r="H12" s="62"/>
      <c r="I12" s="5">
        <v>0</v>
      </c>
    </row>
    <row r="13" spans="1:9" x14ac:dyDescent="0.2">
      <c r="A13" s="61" t="s">
        <v>5</v>
      </c>
      <c r="B13" s="62"/>
      <c r="C13" s="62"/>
      <c r="D13" s="62"/>
      <c r="E13" s="62"/>
      <c r="F13" s="62"/>
      <c r="G13" s="62"/>
      <c r="H13" s="62"/>
      <c r="I13" s="5">
        <v>0.53600000000000003</v>
      </c>
    </row>
    <row r="14" spans="1:9" x14ac:dyDescent="0.2">
      <c r="A14" s="70"/>
      <c r="B14" s="64"/>
      <c r="C14" s="64"/>
      <c r="D14" s="64"/>
      <c r="E14" s="64"/>
      <c r="F14" s="64"/>
      <c r="G14" s="64"/>
      <c r="H14" s="64"/>
      <c r="I14" s="5"/>
    </row>
    <row r="15" spans="1:9" x14ac:dyDescent="0.2">
      <c r="A15" s="55" t="s">
        <v>45</v>
      </c>
      <c r="B15" s="71"/>
      <c r="C15" s="71"/>
      <c r="D15" s="71"/>
      <c r="E15" s="71"/>
      <c r="F15" s="71"/>
      <c r="G15" s="71"/>
      <c r="H15" s="71"/>
      <c r="I15" s="8">
        <f>I17+I18</f>
        <v>0.45600000000000002</v>
      </c>
    </row>
    <row r="16" spans="1:9" x14ac:dyDescent="0.2">
      <c r="A16" s="57" t="s">
        <v>46</v>
      </c>
      <c r="B16" s="58"/>
      <c r="C16" s="58"/>
      <c r="D16" s="58"/>
      <c r="E16" s="58"/>
      <c r="F16" s="58"/>
      <c r="G16" s="58"/>
      <c r="H16" s="69"/>
      <c r="I16" s="9"/>
    </row>
    <row r="17" spans="1:9" x14ac:dyDescent="0.2">
      <c r="A17" s="61" t="s">
        <v>6</v>
      </c>
      <c r="B17" s="62"/>
      <c r="C17" s="62"/>
      <c r="D17" s="62"/>
      <c r="E17" s="62"/>
      <c r="F17" s="62"/>
      <c r="G17" s="62"/>
      <c r="H17" s="62"/>
      <c r="I17" s="10">
        <v>0</v>
      </c>
    </row>
    <row r="18" spans="1:9" x14ac:dyDescent="0.2">
      <c r="A18" s="61" t="s">
        <v>7</v>
      </c>
      <c r="B18" s="62"/>
      <c r="C18" s="62"/>
      <c r="D18" s="62"/>
      <c r="E18" s="62"/>
      <c r="F18" s="62"/>
      <c r="G18" s="62"/>
      <c r="H18" s="62"/>
      <c r="I18" s="5">
        <v>0.45600000000000002</v>
      </c>
    </row>
    <row r="19" spans="1:9" x14ac:dyDescent="0.2">
      <c r="A19" s="61"/>
      <c r="B19" s="62"/>
      <c r="C19" s="62"/>
      <c r="D19" s="62"/>
      <c r="E19" s="62"/>
      <c r="F19" s="62"/>
      <c r="G19" s="62"/>
      <c r="H19" s="62"/>
      <c r="I19" s="5"/>
    </row>
    <row r="20" spans="1:9" x14ac:dyDescent="0.2">
      <c r="A20" s="59" t="s">
        <v>47</v>
      </c>
      <c r="B20" s="62"/>
      <c r="C20" s="62"/>
      <c r="D20" s="62"/>
      <c r="E20" s="62"/>
      <c r="F20" s="62"/>
      <c r="G20" s="62"/>
      <c r="H20" s="62"/>
      <c r="I20" s="8">
        <f>I21+I23</f>
        <v>0</v>
      </c>
    </row>
    <row r="21" spans="1:9" x14ac:dyDescent="0.2">
      <c r="A21" s="63" t="s">
        <v>48</v>
      </c>
      <c r="B21" s="64"/>
      <c r="C21" s="64"/>
      <c r="D21" s="64"/>
      <c r="E21" s="64"/>
      <c r="F21" s="64"/>
      <c r="G21" s="64"/>
      <c r="H21" s="65"/>
      <c r="I21" s="11">
        <v>0</v>
      </c>
    </row>
    <row r="22" spans="1:9" x14ac:dyDescent="0.2">
      <c r="A22" s="66" t="s">
        <v>49</v>
      </c>
      <c r="B22" s="50"/>
      <c r="C22" s="50"/>
      <c r="D22" s="50"/>
      <c r="E22" s="50"/>
      <c r="F22" s="50"/>
      <c r="G22" s="50"/>
      <c r="H22" s="50"/>
      <c r="I22" s="10"/>
    </row>
    <row r="23" spans="1:9" x14ac:dyDescent="0.2">
      <c r="A23" s="67" t="s">
        <v>50</v>
      </c>
      <c r="B23" s="68"/>
      <c r="C23" s="68"/>
      <c r="D23" s="68"/>
      <c r="E23" s="68"/>
      <c r="F23" s="68"/>
      <c r="G23" s="68"/>
      <c r="H23" s="68"/>
      <c r="I23" s="5">
        <v>0</v>
      </c>
    </row>
    <row r="24" spans="1:9" x14ac:dyDescent="0.2">
      <c r="A24" s="61"/>
      <c r="B24" s="62"/>
      <c r="C24" s="62"/>
      <c r="D24" s="62"/>
      <c r="E24" s="62"/>
      <c r="F24" s="62"/>
      <c r="G24" s="62"/>
      <c r="H24" s="62"/>
      <c r="I24" s="5"/>
    </row>
    <row r="25" spans="1:9" x14ac:dyDescent="0.2">
      <c r="A25" s="59" t="s">
        <v>51</v>
      </c>
      <c r="B25" s="62"/>
      <c r="C25" s="62"/>
      <c r="D25" s="62"/>
      <c r="E25" s="62"/>
      <c r="F25" s="62"/>
      <c r="G25" s="62"/>
      <c r="H25" s="62"/>
      <c r="I25" s="7">
        <v>0.26300000000000001</v>
      </c>
    </row>
    <row r="26" spans="1:9" x14ac:dyDescent="0.2">
      <c r="A26" s="61"/>
      <c r="B26" s="62"/>
      <c r="C26" s="62"/>
      <c r="D26" s="62"/>
      <c r="E26" s="62"/>
      <c r="F26" s="62"/>
      <c r="G26" s="62"/>
      <c r="H26" s="62"/>
      <c r="I26" s="7"/>
    </row>
    <row r="27" spans="1:9" x14ac:dyDescent="0.2">
      <c r="A27" s="59" t="s">
        <v>52</v>
      </c>
      <c r="B27" s="60"/>
      <c r="C27" s="60"/>
      <c r="D27" s="60"/>
      <c r="E27" s="60"/>
      <c r="F27" s="60"/>
      <c r="G27" s="60"/>
      <c r="H27" s="60"/>
      <c r="I27" s="7"/>
    </row>
    <row r="28" spans="1:9" x14ac:dyDescent="0.2">
      <c r="A28" s="61"/>
      <c r="B28" s="62"/>
      <c r="C28" s="62"/>
      <c r="D28" s="62"/>
      <c r="E28" s="62"/>
      <c r="F28" s="62"/>
      <c r="G28" s="62"/>
      <c r="H28" s="62"/>
      <c r="I28" s="7"/>
    </row>
    <row r="29" spans="1:9" x14ac:dyDescent="0.2">
      <c r="A29" s="59" t="s">
        <v>53</v>
      </c>
      <c r="B29" s="60"/>
      <c r="C29" s="60"/>
      <c r="D29" s="60"/>
      <c r="E29" s="60"/>
      <c r="F29" s="60"/>
      <c r="G29" s="60"/>
      <c r="H29" s="60"/>
      <c r="I29" s="7"/>
    </row>
    <row r="30" spans="1:9" x14ac:dyDescent="0.2">
      <c r="A30" s="61"/>
      <c r="B30" s="62"/>
      <c r="C30" s="62"/>
      <c r="D30" s="62"/>
      <c r="E30" s="62"/>
      <c r="F30" s="62"/>
      <c r="G30" s="62"/>
      <c r="H30" s="62"/>
      <c r="I30" s="7"/>
    </row>
    <row r="31" spans="1:9" x14ac:dyDescent="0.2">
      <c r="A31" s="59" t="s">
        <v>54</v>
      </c>
      <c r="B31" s="60"/>
      <c r="C31" s="60"/>
      <c r="D31" s="60"/>
      <c r="E31" s="60"/>
      <c r="F31" s="60"/>
      <c r="G31" s="60"/>
      <c r="H31" s="60"/>
      <c r="I31" s="7">
        <f>I11+I15+I20+I25+I27+I29</f>
        <v>1.2549999999999999</v>
      </c>
    </row>
    <row r="32" spans="1:9" x14ac:dyDescent="0.2">
      <c r="A32" s="61"/>
      <c r="B32" s="62"/>
      <c r="C32" s="62"/>
      <c r="D32" s="62"/>
      <c r="E32" s="62"/>
      <c r="F32" s="62"/>
      <c r="G32" s="62"/>
      <c r="H32" s="62"/>
      <c r="I32" s="7"/>
    </row>
    <row r="33" spans="1:9" x14ac:dyDescent="0.2">
      <c r="A33" s="59" t="s">
        <v>55</v>
      </c>
      <c r="B33" s="60"/>
      <c r="C33" s="60"/>
      <c r="D33" s="60"/>
      <c r="E33" s="60"/>
      <c r="F33" s="60"/>
      <c r="G33" s="60"/>
      <c r="H33" s="60"/>
      <c r="I33" s="7">
        <f>(I37+I35)/2</f>
        <v>15913.014999999999</v>
      </c>
    </row>
    <row r="34" spans="1:9" x14ac:dyDescent="0.2">
      <c r="A34" s="61"/>
      <c r="B34" s="62"/>
      <c r="C34" s="62"/>
      <c r="D34" s="62"/>
      <c r="E34" s="62"/>
      <c r="F34" s="62"/>
      <c r="G34" s="62"/>
      <c r="H34" s="62"/>
      <c r="I34" s="7"/>
    </row>
    <row r="35" spans="1:9" x14ac:dyDescent="0.2">
      <c r="A35" s="63" t="s">
        <v>56</v>
      </c>
      <c r="B35" s="64"/>
      <c r="C35" s="64"/>
      <c r="D35" s="64"/>
      <c r="E35" s="64"/>
      <c r="F35" s="64"/>
      <c r="G35" s="64"/>
      <c r="H35" s="64"/>
      <c r="I35" s="8">
        <v>15735.05</v>
      </c>
    </row>
    <row r="36" spans="1:9" x14ac:dyDescent="0.2">
      <c r="A36" s="49" t="s">
        <v>107</v>
      </c>
      <c r="B36" s="50"/>
      <c r="C36" s="50"/>
      <c r="D36" s="50"/>
      <c r="E36" s="50"/>
      <c r="F36" s="50"/>
      <c r="G36" s="50"/>
      <c r="H36" s="50"/>
      <c r="I36" s="9"/>
    </row>
    <row r="37" spans="1:9" x14ac:dyDescent="0.2">
      <c r="A37" s="51" t="s">
        <v>57</v>
      </c>
      <c r="B37" s="52"/>
      <c r="C37" s="52"/>
      <c r="D37" s="52"/>
      <c r="E37" s="52"/>
      <c r="F37" s="52"/>
      <c r="G37" s="52"/>
      <c r="H37" s="53"/>
      <c r="I37" s="8">
        <v>16090.98</v>
      </c>
    </row>
    <row r="38" spans="1:9" x14ac:dyDescent="0.2">
      <c r="A38" s="49" t="s">
        <v>108</v>
      </c>
      <c r="B38" s="50"/>
      <c r="C38" s="50"/>
      <c r="D38" s="50"/>
      <c r="E38" s="50"/>
      <c r="F38" s="50"/>
      <c r="G38" s="50"/>
      <c r="H38" s="54"/>
      <c r="I38" s="9"/>
    </row>
    <row r="39" spans="1:9" x14ac:dyDescent="0.2">
      <c r="A39" s="55" t="s">
        <v>58</v>
      </c>
      <c r="B39" s="56"/>
      <c r="C39" s="56"/>
      <c r="D39" s="56"/>
      <c r="E39" s="56"/>
      <c r="F39" s="56"/>
      <c r="G39" s="56"/>
      <c r="H39" s="56"/>
      <c r="I39" s="12">
        <f>I31/I33</f>
        <v>7.8866261359019645E-5</v>
      </c>
    </row>
    <row r="40" spans="1:9" x14ac:dyDescent="0.2">
      <c r="A40" s="57" t="s">
        <v>59</v>
      </c>
      <c r="B40" s="58"/>
      <c r="C40" s="58"/>
      <c r="D40" s="58"/>
      <c r="E40" s="58"/>
      <c r="F40" s="58"/>
      <c r="G40" s="58"/>
      <c r="H40" s="58"/>
      <c r="I40" s="9"/>
    </row>
    <row r="41" spans="1:9" x14ac:dyDescent="0.2">
      <c r="A41" s="46"/>
      <c r="B41" s="47"/>
      <c r="C41" s="47"/>
      <c r="D41" s="47"/>
      <c r="E41" s="47"/>
      <c r="F41" s="47"/>
      <c r="G41" s="47"/>
      <c r="H41" s="48"/>
      <c r="I41" s="9"/>
    </row>
    <row r="42" spans="1:9" ht="15" x14ac:dyDescent="0.25">
      <c r="A42" s="75" t="s">
        <v>60</v>
      </c>
      <c r="B42" s="76"/>
      <c r="C42" s="76"/>
      <c r="D42" s="76"/>
      <c r="E42" s="76"/>
      <c r="F42" s="76"/>
      <c r="G42" s="76"/>
      <c r="H42" s="76"/>
      <c r="I42" s="9"/>
    </row>
    <row r="43" spans="1:9" x14ac:dyDescent="0.2">
      <c r="A43" s="59" t="s">
        <v>61</v>
      </c>
      <c r="B43" s="60"/>
      <c r="C43" s="60"/>
      <c r="D43" s="60"/>
      <c r="E43" s="60"/>
      <c r="F43" s="60"/>
      <c r="G43" s="60"/>
      <c r="H43" s="60"/>
      <c r="I43" s="9">
        <v>0</v>
      </c>
    </row>
    <row r="44" spans="1:9" x14ac:dyDescent="0.2">
      <c r="A44" s="59" t="s">
        <v>62</v>
      </c>
      <c r="B44" s="60"/>
      <c r="C44" s="60"/>
      <c r="D44" s="60"/>
      <c r="E44" s="60"/>
      <c r="F44" s="60"/>
      <c r="G44" s="60"/>
      <c r="H44" s="60"/>
      <c r="I44" s="9">
        <f>I45+I46+I47+I48+I49+I51+I53+I55+I57</f>
        <v>0.63200000000000012</v>
      </c>
    </row>
    <row r="45" spans="1:9" x14ac:dyDescent="0.2">
      <c r="A45" s="61" t="s">
        <v>8</v>
      </c>
      <c r="B45" s="62"/>
      <c r="C45" s="62"/>
      <c r="D45" s="62"/>
      <c r="E45" s="62"/>
      <c r="F45" s="62"/>
      <c r="G45" s="62"/>
      <c r="H45" s="62"/>
      <c r="I45" s="10">
        <v>0</v>
      </c>
    </row>
    <row r="46" spans="1:9" x14ac:dyDescent="0.2">
      <c r="A46" s="61" t="s">
        <v>9</v>
      </c>
      <c r="B46" s="62"/>
      <c r="C46" s="62"/>
      <c r="D46" s="62"/>
      <c r="E46" s="62"/>
      <c r="F46" s="62"/>
      <c r="G46" s="62"/>
      <c r="H46" s="62"/>
      <c r="I46" s="5">
        <v>0</v>
      </c>
    </row>
    <row r="47" spans="1:9" x14ac:dyDescent="0.2">
      <c r="A47" s="61" t="s">
        <v>10</v>
      </c>
      <c r="B47" s="62"/>
      <c r="C47" s="62"/>
      <c r="D47" s="62"/>
      <c r="E47" s="62"/>
      <c r="F47" s="62"/>
      <c r="G47" s="62"/>
      <c r="H47" s="62"/>
      <c r="I47" s="5">
        <v>0</v>
      </c>
    </row>
    <row r="48" spans="1:9" x14ac:dyDescent="0.2">
      <c r="A48" s="61" t="s">
        <v>11</v>
      </c>
      <c r="B48" s="62"/>
      <c r="C48" s="62"/>
      <c r="D48" s="62"/>
      <c r="E48" s="62"/>
      <c r="F48" s="62"/>
      <c r="G48" s="62"/>
      <c r="H48" s="62"/>
      <c r="I48" s="5">
        <v>0</v>
      </c>
    </row>
    <row r="49" spans="1:9" x14ac:dyDescent="0.2">
      <c r="A49" s="63" t="s">
        <v>63</v>
      </c>
      <c r="B49" s="64"/>
      <c r="C49" s="64"/>
      <c r="D49" s="64"/>
      <c r="E49" s="64"/>
      <c r="F49" s="64"/>
      <c r="G49" s="64"/>
      <c r="H49" s="65"/>
      <c r="I49" s="11">
        <v>0.56200000000000006</v>
      </c>
    </row>
    <row r="50" spans="1:9" x14ac:dyDescent="0.2">
      <c r="A50" s="66" t="s">
        <v>64</v>
      </c>
      <c r="B50" s="49"/>
      <c r="C50" s="49"/>
      <c r="D50" s="49"/>
      <c r="E50" s="49"/>
      <c r="F50" s="49"/>
      <c r="G50" s="49"/>
      <c r="H50" s="49"/>
      <c r="I50" s="10"/>
    </row>
    <row r="51" spans="1:9" x14ac:dyDescent="0.2">
      <c r="A51" s="63" t="s">
        <v>65</v>
      </c>
      <c r="B51" s="64"/>
      <c r="C51" s="64"/>
      <c r="D51" s="64"/>
      <c r="E51" s="64"/>
      <c r="F51" s="64"/>
      <c r="G51" s="64"/>
      <c r="H51" s="65"/>
      <c r="I51" s="11">
        <v>7.0000000000000007E-2</v>
      </c>
    </row>
    <row r="52" spans="1:9" x14ac:dyDescent="0.2">
      <c r="A52" s="66" t="s">
        <v>66</v>
      </c>
      <c r="B52" s="49"/>
      <c r="C52" s="49"/>
      <c r="D52" s="49"/>
      <c r="E52" s="49"/>
      <c r="F52" s="49"/>
      <c r="G52" s="49"/>
      <c r="H52" s="49"/>
      <c r="I52" s="10"/>
    </row>
    <row r="53" spans="1:9" x14ac:dyDescent="0.2">
      <c r="A53" s="63" t="s">
        <v>67</v>
      </c>
      <c r="B53" s="64"/>
      <c r="C53" s="64"/>
      <c r="D53" s="64"/>
      <c r="E53" s="64"/>
      <c r="F53" s="64"/>
      <c r="G53" s="64"/>
      <c r="H53" s="65"/>
      <c r="I53" s="13">
        <v>0</v>
      </c>
    </row>
    <row r="54" spans="1:9" x14ac:dyDescent="0.2">
      <c r="A54" s="66" t="s">
        <v>68</v>
      </c>
      <c r="B54" s="49"/>
      <c r="C54" s="49"/>
      <c r="D54" s="49"/>
      <c r="E54" s="49"/>
      <c r="F54" s="49"/>
      <c r="G54" s="49"/>
      <c r="H54" s="49"/>
      <c r="I54" s="11"/>
    </row>
    <row r="55" spans="1:9" x14ac:dyDescent="0.2">
      <c r="A55" s="63" t="s">
        <v>121</v>
      </c>
      <c r="B55" s="64"/>
      <c r="C55" s="64"/>
      <c r="D55" s="64"/>
      <c r="E55" s="64"/>
      <c r="F55" s="64"/>
      <c r="G55" s="64"/>
      <c r="H55" s="65"/>
      <c r="I55" s="13">
        <v>0</v>
      </c>
    </row>
    <row r="56" spans="1:9" x14ac:dyDescent="0.2">
      <c r="A56" s="66" t="s">
        <v>68</v>
      </c>
      <c r="B56" s="49"/>
      <c r="C56" s="49"/>
      <c r="D56" s="49"/>
      <c r="E56" s="49"/>
      <c r="F56" s="49"/>
      <c r="G56" s="49"/>
      <c r="H56" s="49"/>
      <c r="I56" s="10"/>
    </row>
    <row r="57" spans="1:9" x14ac:dyDescent="0.2">
      <c r="A57" s="61" t="s">
        <v>69</v>
      </c>
      <c r="B57" s="62"/>
      <c r="C57" s="62"/>
      <c r="D57" s="62"/>
      <c r="E57" s="62"/>
      <c r="F57" s="62"/>
      <c r="G57" s="62"/>
      <c r="H57" s="62"/>
      <c r="I57" s="5">
        <v>0</v>
      </c>
    </row>
    <row r="58" spans="1:9" x14ac:dyDescent="0.2">
      <c r="A58" s="77"/>
      <c r="B58" s="78"/>
      <c r="C58" s="78"/>
      <c r="D58" s="78"/>
      <c r="E58" s="78"/>
      <c r="F58" s="78"/>
      <c r="G58" s="78"/>
      <c r="H58" s="79"/>
      <c r="I58" s="5"/>
    </row>
    <row r="59" spans="1:9" x14ac:dyDescent="0.2">
      <c r="A59" s="55" t="s">
        <v>70</v>
      </c>
      <c r="B59" s="71"/>
      <c r="C59" s="71"/>
      <c r="D59" s="71"/>
      <c r="E59" s="71"/>
      <c r="F59" s="71"/>
      <c r="G59" s="71"/>
      <c r="H59" s="71"/>
      <c r="I59" s="14">
        <f>I44/I37</f>
        <v>3.9276663074592108E-5</v>
      </c>
    </row>
    <row r="60" spans="1:9" x14ac:dyDescent="0.2">
      <c r="A60" s="80" t="s">
        <v>71</v>
      </c>
      <c r="B60" s="55"/>
      <c r="C60" s="55"/>
      <c r="D60" s="55"/>
      <c r="E60" s="55"/>
      <c r="F60" s="55"/>
      <c r="G60" s="55"/>
      <c r="H60" s="55"/>
      <c r="I60" s="9"/>
    </row>
    <row r="61" spans="1:9" x14ac:dyDescent="0.2">
      <c r="A61" s="81" t="s">
        <v>72</v>
      </c>
      <c r="B61" s="82"/>
      <c r="C61" s="82"/>
      <c r="D61" s="82"/>
      <c r="E61" s="82"/>
      <c r="F61" s="82"/>
      <c r="G61" s="82"/>
      <c r="H61" s="82"/>
      <c r="I61" s="15">
        <v>2.5000000000000001E-3</v>
      </c>
    </row>
    <row r="62" spans="1:9" x14ac:dyDescent="0.2">
      <c r="A62" s="80" t="s">
        <v>73</v>
      </c>
      <c r="B62" s="55"/>
      <c r="C62" s="55"/>
      <c r="D62" s="55"/>
      <c r="E62" s="55"/>
      <c r="F62" s="55"/>
      <c r="G62" s="55"/>
      <c r="H62" s="55"/>
      <c r="I62" s="10"/>
    </row>
    <row r="63" spans="1:9" x14ac:dyDescent="0.2">
      <c r="A63" s="83" t="s">
        <v>74</v>
      </c>
      <c r="B63" s="84"/>
      <c r="C63" s="84"/>
      <c r="D63" s="84"/>
      <c r="E63" s="84"/>
      <c r="F63" s="84"/>
      <c r="G63" s="84"/>
      <c r="H63" s="85"/>
      <c r="I63" s="15">
        <f>I61-I59</f>
        <v>2.4607233369254079E-3</v>
      </c>
    </row>
    <row r="64" spans="1:9" x14ac:dyDescent="0.2">
      <c r="A64" s="86" t="s">
        <v>75</v>
      </c>
      <c r="B64" s="87"/>
      <c r="C64" s="87"/>
      <c r="D64" s="87"/>
      <c r="E64" s="87"/>
      <c r="F64" s="87"/>
      <c r="G64" s="87"/>
      <c r="H64" s="87"/>
      <c r="I64" s="10"/>
    </row>
    <row r="65" spans="1:9" x14ac:dyDescent="0.2">
      <c r="A65" s="46"/>
      <c r="B65" s="47"/>
      <c r="C65" s="47"/>
      <c r="D65" s="47"/>
      <c r="E65" s="47"/>
      <c r="F65" s="47"/>
      <c r="G65" s="47"/>
      <c r="H65" s="48"/>
      <c r="I65" s="10"/>
    </row>
    <row r="66" spans="1:9" x14ac:dyDescent="0.2">
      <c r="A66" s="57" t="s">
        <v>76</v>
      </c>
      <c r="B66" s="68"/>
      <c r="C66" s="68"/>
      <c r="D66" s="68"/>
      <c r="E66" s="68"/>
      <c r="F66" s="68"/>
      <c r="G66" s="68"/>
      <c r="H66" s="68"/>
      <c r="I66" s="16">
        <v>0</v>
      </c>
    </row>
    <row r="67" spans="1:9" x14ac:dyDescent="0.2">
      <c r="A67" s="83" t="s">
        <v>77</v>
      </c>
      <c r="B67" s="84"/>
      <c r="C67" s="84"/>
      <c r="D67" s="84"/>
      <c r="E67" s="84"/>
      <c r="F67" s="84"/>
      <c r="G67" s="84"/>
      <c r="H67" s="85"/>
      <c r="I67" s="12">
        <f>(I44-I66)/I37</f>
        <v>3.9276663074592108E-5</v>
      </c>
    </row>
    <row r="68" spans="1:9" x14ac:dyDescent="0.2">
      <c r="A68" s="86" t="s">
        <v>78</v>
      </c>
      <c r="B68" s="86"/>
      <c r="C68" s="86"/>
      <c r="D68" s="86"/>
      <c r="E68" s="86"/>
      <c r="F68" s="86"/>
      <c r="G68" s="86"/>
      <c r="H68" s="86"/>
      <c r="I68" s="10"/>
    </row>
    <row r="69" spans="1:9" x14ac:dyDescent="0.2">
      <c r="A69" s="46"/>
      <c r="B69" s="47"/>
      <c r="C69" s="47"/>
      <c r="D69" s="47"/>
      <c r="E69" s="47"/>
      <c r="F69" s="47"/>
      <c r="G69" s="47"/>
      <c r="H69" s="48"/>
      <c r="I69" s="5"/>
    </row>
    <row r="70" spans="1:9" x14ac:dyDescent="0.2">
      <c r="A70" s="57" t="s">
        <v>79</v>
      </c>
      <c r="B70" s="68"/>
      <c r="C70" s="68"/>
      <c r="D70" s="68"/>
      <c r="E70" s="68"/>
      <c r="F70" s="68"/>
      <c r="G70" s="68"/>
      <c r="H70" s="68"/>
      <c r="I70" s="7"/>
    </row>
    <row r="71" spans="1:9" x14ac:dyDescent="0.2">
      <c r="A71" s="88" t="s">
        <v>80</v>
      </c>
      <c r="B71" s="62"/>
      <c r="C71" s="62"/>
      <c r="D71" s="62"/>
      <c r="E71" s="62"/>
      <c r="F71" s="62"/>
      <c r="G71" s="62"/>
      <c r="H71" s="62"/>
      <c r="I71" s="7">
        <f>I31+I44-I66</f>
        <v>1.887</v>
      </c>
    </row>
    <row r="72" spans="1:9" x14ac:dyDescent="0.2">
      <c r="A72" s="88" t="s">
        <v>81</v>
      </c>
      <c r="B72" s="62"/>
      <c r="C72" s="62"/>
      <c r="D72" s="62"/>
      <c r="E72" s="62"/>
      <c r="F72" s="62"/>
      <c r="G72" s="62"/>
      <c r="H72" s="62"/>
      <c r="I72" s="17">
        <f>I71/I33</f>
        <v>1.1858217942985663E-4</v>
      </c>
    </row>
    <row r="73" spans="1:9" x14ac:dyDescent="0.2">
      <c r="A73" s="61"/>
      <c r="B73" s="62"/>
      <c r="C73" s="62"/>
      <c r="D73" s="62"/>
      <c r="E73" s="62"/>
      <c r="F73" s="62"/>
      <c r="G73" s="62"/>
      <c r="H73" s="62"/>
      <c r="I73" s="7"/>
    </row>
    <row r="74" spans="1:9" x14ac:dyDescent="0.2">
      <c r="A74" s="59" t="s">
        <v>82</v>
      </c>
      <c r="B74" s="60"/>
      <c r="C74" s="60"/>
      <c r="D74" s="60"/>
      <c r="E74" s="60"/>
      <c r="F74" s="60"/>
      <c r="G74" s="60"/>
      <c r="H74" s="60"/>
      <c r="I74" s="8"/>
    </row>
    <row r="75" spans="1:9" x14ac:dyDescent="0.2">
      <c r="A75" s="88" t="s">
        <v>83</v>
      </c>
      <c r="B75" s="62"/>
      <c r="C75" s="62"/>
      <c r="D75" s="62"/>
      <c r="E75" s="62"/>
      <c r="F75" s="62"/>
      <c r="G75" s="62"/>
      <c r="H75" s="89"/>
      <c r="I75" s="18">
        <v>2.5000000000000001E-3</v>
      </c>
    </row>
    <row r="76" spans="1:9" x14ac:dyDescent="0.2">
      <c r="A76" s="88" t="s">
        <v>122</v>
      </c>
      <c r="B76" s="62"/>
      <c r="C76" s="62"/>
      <c r="D76" s="62"/>
      <c r="E76" s="62"/>
      <c r="F76" s="62"/>
      <c r="G76" s="62"/>
      <c r="H76" s="62"/>
      <c r="I76" s="9"/>
    </row>
    <row r="77" spans="1:9" x14ac:dyDescent="0.2">
      <c r="A77" s="88" t="s">
        <v>84</v>
      </c>
      <c r="B77" s="62"/>
      <c r="C77" s="62"/>
      <c r="D77" s="62"/>
      <c r="E77" s="62"/>
      <c r="F77" s="62"/>
      <c r="G77" s="62"/>
      <c r="H77" s="62"/>
      <c r="I77" s="19">
        <f>I39+I75</f>
        <v>2.5788662613590199E-3</v>
      </c>
    </row>
    <row r="81" spans="9:9" x14ac:dyDescent="0.2">
      <c r="I81">
        <v>1095</v>
      </c>
    </row>
  </sheetData>
  <mergeCells count="77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42:H42"/>
    <mergeCell ref="A43:H43"/>
    <mergeCell ref="A44:H44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  <mergeCell ref="A45:H45"/>
    <mergeCell ref="A46:H46"/>
    <mergeCell ref="A54:H54"/>
    <mergeCell ref="A55:H55"/>
    <mergeCell ref="A56:H56"/>
    <mergeCell ref="A52:H52"/>
    <mergeCell ref="A53:H53"/>
    <mergeCell ref="A47:H47"/>
    <mergeCell ref="A48:H48"/>
    <mergeCell ref="A49:H49"/>
    <mergeCell ref="A50:H50"/>
    <mergeCell ref="A51:H51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74:H74"/>
    <mergeCell ref="A75:H75"/>
    <mergeCell ref="A76:H76"/>
    <mergeCell ref="A77:H77"/>
    <mergeCell ref="A69:H69"/>
    <mergeCell ref="A70:H70"/>
    <mergeCell ref="A71:H71"/>
    <mergeCell ref="A72:H72"/>
    <mergeCell ref="A73:H73"/>
  </mergeCells>
  <pageMargins left="0.75" right="0.75" top="1" bottom="1" header="0.5" footer="0.5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rightToLeft="1" workbookViewId="0">
      <selection activeCell="A76" sqref="A76:H76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74" t="s">
        <v>0</v>
      </c>
      <c r="B1" s="73"/>
      <c r="C1" s="73"/>
      <c r="D1" s="73"/>
      <c r="E1" s="73"/>
      <c r="F1" s="73"/>
      <c r="G1" s="73"/>
      <c r="H1" s="73"/>
      <c r="I1" s="73"/>
    </row>
    <row r="2" spans="1:9" x14ac:dyDescent="0.2">
      <c r="A2" s="72"/>
      <c r="B2" s="73"/>
      <c r="C2" s="73"/>
      <c r="D2" s="73"/>
      <c r="E2" s="73"/>
      <c r="F2" s="73"/>
      <c r="G2" s="73"/>
      <c r="H2" s="73"/>
      <c r="I2" s="73"/>
    </row>
    <row r="3" spans="1:9" x14ac:dyDescent="0.2">
      <c r="A3" s="74" t="s">
        <v>106</v>
      </c>
      <c r="B3" s="73"/>
      <c r="C3" s="73"/>
      <c r="D3" s="73"/>
      <c r="E3" s="73"/>
      <c r="F3" s="73"/>
      <c r="G3" s="73"/>
      <c r="H3" s="73"/>
      <c r="I3" s="73"/>
    </row>
    <row r="4" spans="1:9" x14ac:dyDescent="0.2">
      <c r="A4" s="72"/>
      <c r="B4" s="73"/>
      <c r="C4" s="73"/>
      <c r="D4" s="73"/>
      <c r="E4" s="73"/>
      <c r="F4" s="73"/>
      <c r="G4" s="73"/>
      <c r="H4" s="73"/>
      <c r="I4" s="73"/>
    </row>
    <row r="5" spans="1:9" x14ac:dyDescent="0.2">
      <c r="A5" s="72" t="s">
        <v>1</v>
      </c>
      <c r="B5" s="73"/>
      <c r="C5" s="73"/>
      <c r="D5" s="73"/>
      <c r="E5" s="73"/>
      <c r="F5" s="73"/>
      <c r="G5" s="73"/>
      <c r="H5" s="73"/>
      <c r="I5" s="73"/>
    </row>
    <row r="6" spans="1:9" x14ac:dyDescent="0.2">
      <c r="A6" s="72"/>
      <c r="B6" s="73"/>
      <c r="C6" s="73"/>
      <c r="D6" s="73"/>
      <c r="E6" s="73"/>
      <c r="F6" s="73"/>
      <c r="G6" s="73"/>
      <c r="H6" s="73"/>
      <c r="I6" s="73"/>
    </row>
    <row r="7" spans="1:9" x14ac:dyDescent="0.2">
      <c r="A7" s="72" t="s">
        <v>41</v>
      </c>
      <c r="B7" s="73"/>
      <c r="C7" s="73"/>
      <c r="D7" s="73"/>
      <c r="E7" s="73"/>
      <c r="F7" s="73"/>
      <c r="G7" s="73"/>
      <c r="H7" s="73"/>
      <c r="I7" s="73"/>
    </row>
    <row r="8" spans="1:9" x14ac:dyDescent="0.2">
      <c r="A8" s="72"/>
      <c r="B8" s="73"/>
      <c r="C8" s="73"/>
      <c r="D8" s="73"/>
      <c r="E8" s="73"/>
      <c r="F8" s="73"/>
      <c r="G8" s="73"/>
      <c r="H8" s="73"/>
      <c r="I8" s="73"/>
    </row>
    <row r="9" spans="1:9" x14ac:dyDescent="0.2">
      <c r="A9" s="61"/>
      <c r="B9" s="62"/>
      <c r="C9" s="62"/>
      <c r="D9" s="62"/>
      <c r="E9" s="62"/>
      <c r="F9" s="62"/>
      <c r="G9" s="62"/>
      <c r="H9" s="62"/>
      <c r="I9" s="1" t="s">
        <v>3</v>
      </c>
    </row>
    <row r="10" spans="1:9" x14ac:dyDescent="0.2">
      <c r="A10" s="59" t="s">
        <v>43</v>
      </c>
      <c r="B10" s="60"/>
      <c r="C10" s="60"/>
      <c r="D10" s="60"/>
      <c r="E10" s="60"/>
      <c r="F10" s="60"/>
      <c r="G10" s="60"/>
      <c r="H10" s="60"/>
      <c r="I10" s="1"/>
    </row>
    <row r="11" spans="1:9" x14ac:dyDescent="0.2">
      <c r="A11" s="59" t="s">
        <v>44</v>
      </c>
      <c r="B11" s="62"/>
      <c r="C11" s="62"/>
      <c r="D11" s="62"/>
      <c r="E11" s="62"/>
      <c r="F11" s="62"/>
      <c r="G11" s="62"/>
      <c r="H11" s="62"/>
      <c r="I11" s="7">
        <f>I12+I13</f>
        <v>0.504</v>
      </c>
    </row>
    <row r="12" spans="1:9" x14ac:dyDescent="0.2">
      <c r="A12" s="61" t="s">
        <v>4</v>
      </c>
      <c r="B12" s="62"/>
      <c r="C12" s="62"/>
      <c r="D12" s="62"/>
      <c r="E12" s="62"/>
      <c r="F12" s="62"/>
      <c r="G12" s="62"/>
      <c r="H12" s="62"/>
      <c r="I12" s="5">
        <v>0</v>
      </c>
    </row>
    <row r="13" spans="1:9" x14ac:dyDescent="0.2">
      <c r="A13" s="61" t="s">
        <v>5</v>
      </c>
      <c r="B13" s="62"/>
      <c r="C13" s="62"/>
      <c r="D13" s="62"/>
      <c r="E13" s="62"/>
      <c r="F13" s="62"/>
      <c r="G13" s="62"/>
      <c r="H13" s="62"/>
      <c r="I13" s="5">
        <v>0.504</v>
      </c>
    </row>
    <row r="14" spans="1:9" x14ac:dyDescent="0.2">
      <c r="A14" s="70"/>
      <c r="B14" s="64"/>
      <c r="C14" s="64"/>
      <c r="D14" s="64"/>
      <c r="E14" s="64"/>
      <c r="F14" s="64"/>
      <c r="G14" s="64"/>
      <c r="H14" s="64"/>
      <c r="I14" s="5"/>
    </row>
    <row r="15" spans="1:9" x14ac:dyDescent="0.2">
      <c r="A15" s="55" t="s">
        <v>45</v>
      </c>
      <c r="B15" s="71"/>
      <c r="C15" s="71"/>
      <c r="D15" s="71"/>
      <c r="E15" s="71"/>
      <c r="F15" s="71"/>
      <c r="G15" s="71"/>
      <c r="H15" s="71"/>
      <c r="I15" s="8">
        <f>I17+I18</f>
        <v>0.221</v>
      </c>
    </row>
    <row r="16" spans="1:9" x14ac:dyDescent="0.2">
      <c r="A16" s="57" t="s">
        <v>46</v>
      </c>
      <c r="B16" s="58"/>
      <c r="C16" s="58"/>
      <c r="D16" s="58"/>
      <c r="E16" s="58"/>
      <c r="F16" s="58"/>
      <c r="G16" s="58"/>
      <c r="H16" s="69"/>
      <c r="I16" s="9"/>
    </row>
    <row r="17" spans="1:9" x14ac:dyDescent="0.2">
      <c r="A17" s="61" t="s">
        <v>6</v>
      </c>
      <c r="B17" s="62"/>
      <c r="C17" s="62"/>
      <c r="D17" s="62"/>
      <c r="E17" s="62"/>
      <c r="F17" s="62"/>
      <c r="G17" s="62"/>
      <c r="H17" s="62"/>
      <c r="I17" s="10">
        <v>0</v>
      </c>
    </row>
    <row r="18" spans="1:9" x14ac:dyDescent="0.2">
      <c r="A18" s="61" t="s">
        <v>7</v>
      </c>
      <c r="B18" s="62"/>
      <c r="C18" s="62"/>
      <c r="D18" s="62"/>
      <c r="E18" s="62"/>
      <c r="F18" s="62"/>
      <c r="G18" s="62"/>
      <c r="H18" s="62"/>
      <c r="I18" s="5">
        <v>0.221</v>
      </c>
    </row>
    <row r="19" spans="1:9" x14ac:dyDescent="0.2">
      <c r="A19" s="61"/>
      <c r="B19" s="62"/>
      <c r="C19" s="62"/>
      <c r="D19" s="62"/>
      <c r="E19" s="62"/>
      <c r="F19" s="62"/>
      <c r="G19" s="62"/>
      <c r="H19" s="62"/>
      <c r="I19" s="5"/>
    </row>
    <row r="20" spans="1:9" x14ac:dyDescent="0.2">
      <c r="A20" s="59" t="s">
        <v>47</v>
      </c>
      <c r="B20" s="62"/>
      <c r="C20" s="62"/>
      <c r="D20" s="62"/>
      <c r="E20" s="62"/>
      <c r="F20" s="62"/>
      <c r="G20" s="62"/>
      <c r="H20" s="62"/>
      <c r="I20" s="8">
        <f>I21+I23</f>
        <v>0</v>
      </c>
    </row>
    <row r="21" spans="1:9" x14ac:dyDescent="0.2">
      <c r="A21" s="63" t="s">
        <v>48</v>
      </c>
      <c r="B21" s="64"/>
      <c r="C21" s="64"/>
      <c r="D21" s="64"/>
      <c r="E21" s="64"/>
      <c r="F21" s="64"/>
      <c r="G21" s="64"/>
      <c r="H21" s="65"/>
      <c r="I21" s="11">
        <v>0</v>
      </c>
    </row>
    <row r="22" spans="1:9" x14ac:dyDescent="0.2">
      <c r="A22" s="66" t="s">
        <v>49</v>
      </c>
      <c r="B22" s="50"/>
      <c r="C22" s="50"/>
      <c r="D22" s="50"/>
      <c r="E22" s="50"/>
      <c r="F22" s="50"/>
      <c r="G22" s="50"/>
      <c r="H22" s="50"/>
      <c r="I22" s="10"/>
    </row>
    <row r="23" spans="1:9" x14ac:dyDescent="0.2">
      <c r="A23" s="67" t="s">
        <v>50</v>
      </c>
      <c r="B23" s="68"/>
      <c r="C23" s="68"/>
      <c r="D23" s="68"/>
      <c r="E23" s="68"/>
      <c r="F23" s="68"/>
      <c r="G23" s="68"/>
      <c r="H23" s="68"/>
      <c r="I23" s="5">
        <v>0</v>
      </c>
    </row>
    <row r="24" spans="1:9" x14ac:dyDescent="0.2">
      <c r="A24" s="61"/>
      <c r="B24" s="62"/>
      <c r="C24" s="62"/>
      <c r="D24" s="62"/>
      <c r="E24" s="62"/>
      <c r="F24" s="62"/>
      <c r="G24" s="62"/>
      <c r="H24" s="62"/>
      <c r="I24" s="5"/>
    </row>
    <row r="25" spans="1:9" x14ac:dyDescent="0.2">
      <c r="A25" s="59" t="s">
        <v>51</v>
      </c>
      <c r="B25" s="62"/>
      <c r="C25" s="62"/>
      <c r="D25" s="62"/>
      <c r="E25" s="62"/>
      <c r="F25" s="62"/>
      <c r="G25" s="62"/>
      <c r="H25" s="62"/>
      <c r="I25" s="7">
        <v>1.7749999999999999</v>
      </c>
    </row>
    <row r="26" spans="1:9" x14ac:dyDescent="0.2">
      <c r="A26" s="61"/>
      <c r="B26" s="62"/>
      <c r="C26" s="62"/>
      <c r="D26" s="62"/>
      <c r="E26" s="62"/>
      <c r="F26" s="62"/>
      <c r="G26" s="62"/>
      <c r="H26" s="62"/>
      <c r="I26" s="7"/>
    </row>
    <row r="27" spans="1:9" x14ac:dyDescent="0.2">
      <c r="A27" s="59" t="s">
        <v>52</v>
      </c>
      <c r="B27" s="60"/>
      <c r="C27" s="60"/>
      <c r="D27" s="60"/>
      <c r="E27" s="60"/>
      <c r="F27" s="60"/>
      <c r="G27" s="60"/>
      <c r="H27" s="60"/>
      <c r="I27" s="7"/>
    </row>
    <row r="28" spans="1:9" x14ac:dyDescent="0.2">
      <c r="A28" s="61"/>
      <c r="B28" s="62"/>
      <c r="C28" s="62"/>
      <c r="D28" s="62"/>
      <c r="E28" s="62"/>
      <c r="F28" s="62"/>
      <c r="G28" s="62"/>
      <c r="H28" s="62"/>
      <c r="I28" s="7"/>
    </row>
    <row r="29" spans="1:9" x14ac:dyDescent="0.2">
      <c r="A29" s="59" t="s">
        <v>53</v>
      </c>
      <c r="B29" s="60"/>
      <c r="C29" s="60"/>
      <c r="D29" s="60"/>
      <c r="E29" s="60"/>
      <c r="F29" s="60"/>
      <c r="G29" s="60"/>
      <c r="H29" s="60"/>
      <c r="I29" s="7"/>
    </row>
    <row r="30" spans="1:9" x14ac:dyDescent="0.2">
      <c r="A30" s="61"/>
      <c r="B30" s="62"/>
      <c r="C30" s="62"/>
      <c r="D30" s="62"/>
      <c r="E30" s="62"/>
      <c r="F30" s="62"/>
      <c r="G30" s="62"/>
      <c r="H30" s="62"/>
      <c r="I30" s="7"/>
    </row>
    <row r="31" spans="1:9" x14ac:dyDescent="0.2">
      <c r="A31" s="59" t="s">
        <v>54</v>
      </c>
      <c r="B31" s="60"/>
      <c r="C31" s="60"/>
      <c r="D31" s="60"/>
      <c r="E31" s="60"/>
      <c r="F31" s="60"/>
      <c r="G31" s="60"/>
      <c r="H31" s="60"/>
      <c r="I31" s="7">
        <f>I11+I15+I20+I25+I27+I29</f>
        <v>2.5</v>
      </c>
    </row>
    <row r="32" spans="1:9" x14ac:dyDescent="0.2">
      <c r="A32" s="61"/>
      <c r="B32" s="62"/>
      <c r="C32" s="62"/>
      <c r="D32" s="62"/>
      <c r="E32" s="62"/>
      <c r="F32" s="62"/>
      <c r="G32" s="62"/>
      <c r="H32" s="62"/>
      <c r="I32" s="7"/>
    </row>
    <row r="33" spans="1:9" x14ac:dyDescent="0.2">
      <c r="A33" s="59" t="s">
        <v>55</v>
      </c>
      <c r="B33" s="60"/>
      <c r="C33" s="60"/>
      <c r="D33" s="60"/>
      <c r="E33" s="60"/>
      <c r="F33" s="60"/>
      <c r="G33" s="60"/>
      <c r="H33" s="60"/>
      <c r="I33" s="7">
        <f>(I37+I35)/2</f>
        <v>7419.0549999999994</v>
      </c>
    </row>
    <row r="34" spans="1:9" x14ac:dyDescent="0.2">
      <c r="A34" s="61"/>
      <c r="B34" s="62"/>
      <c r="C34" s="62"/>
      <c r="D34" s="62"/>
      <c r="E34" s="62"/>
      <c r="F34" s="62"/>
      <c r="G34" s="62"/>
      <c r="H34" s="62"/>
      <c r="I34" s="7"/>
    </row>
    <row r="35" spans="1:9" x14ac:dyDescent="0.2">
      <c r="A35" s="63" t="s">
        <v>56</v>
      </c>
      <c r="B35" s="64"/>
      <c r="C35" s="64"/>
      <c r="D35" s="64"/>
      <c r="E35" s="64"/>
      <c r="F35" s="64"/>
      <c r="G35" s="64"/>
      <c r="H35" s="64"/>
      <c r="I35" s="8">
        <v>8628.9599999999991</v>
      </c>
    </row>
    <row r="36" spans="1:9" x14ac:dyDescent="0.2">
      <c r="A36" s="49" t="s">
        <v>107</v>
      </c>
      <c r="B36" s="50"/>
      <c r="C36" s="50"/>
      <c r="D36" s="50"/>
      <c r="E36" s="50"/>
      <c r="F36" s="50"/>
      <c r="G36" s="50"/>
      <c r="H36" s="50"/>
      <c r="I36" s="9"/>
    </row>
    <row r="37" spans="1:9" x14ac:dyDescent="0.2">
      <c r="A37" s="51" t="s">
        <v>57</v>
      </c>
      <c r="B37" s="52"/>
      <c r="C37" s="52"/>
      <c r="D37" s="52"/>
      <c r="E37" s="52"/>
      <c r="F37" s="52"/>
      <c r="G37" s="52"/>
      <c r="H37" s="53"/>
      <c r="I37" s="8">
        <v>6209.15</v>
      </c>
    </row>
    <row r="38" spans="1:9" x14ac:dyDescent="0.2">
      <c r="A38" s="49" t="s">
        <v>108</v>
      </c>
      <c r="B38" s="50"/>
      <c r="C38" s="50"/>
      <c r="D38" s="50"/>
      <c r="E38" s="50"/>
      <c r="F38" s="50"/>
      <c r="G38" s="50"/>
      <c r="H38" s="54"/>
      <c r="I38" s="9"/>
    </row>
    <row r="39" spans="1:9" x14ac:dyDescent="0.2">
      <c r="A39" s="55" t="s">
        <v>58</v>
      </c>
      <c r="B39" s="56"/>
      <c r="C39" s="56"/>
      <c r="D39" s="56"/>
      <c r="E39" s="56"/>
      <c r="F39" s="56"/>
      <c r="G39" s="56"/>
      <c r="H39" s="56"/>
      <c r="I39" s="12">
        <f>I31/I33</f>
        <v>3.3697013972803819E-4</v>
      </c>
    </row>
    <row r="40" spans="1:9" x14ac:dyDescent="0.2">
      <c r="A40" s="57" t="s">
        <v>59</v>
      </c>
      <c r="B40" s="58"/>
      <c r="C40" s="58"/>
      <c r="D40" s="58"/>
      <c r="E40" s="58"/>
      <c r="F40" s="58"/>
      <c r="G40" s="58"/>
      <c r="H40" s="58"/>
      <c r="I40" s="9"/>
    </row>
    <row r="41" spans="1:9" x14ac:dyDescent="0.2">
      <c r="A41" s="46"/>
      <c r="B41" s="47"/>
      <c r="C41" s="47"/>
      <c r="D41" s="47"/>
      <c r="E41" s="47"/>
      <c r="F41" s="47"/>
      <c r="G41" s="47"/>
      <c r="H41" s="48"/>
      <c r="I41" s="9"/>
    </row>
    <row r="42" spans="1:9" ht="15" x14ac:dyDescent="0.25">
      <c r="A42" s="75" t="s">
        <v>60</v>
      </c>
      <c r="B42" s="76"/>
      <c r="C42" s="76"/>
      <c r="D42" s="76"/>
      <c r="E42" s="76"/>
      <c r="F42" s="76"/>
      <c r="G42" s="76"/>
      <c r="H42" s="76"/>
      <c r="I42" s="9"/>
    </row>
    <row r="43" spans="1:9" x14ac:dyDescent="0.2">
      <c r="A43" s="59" t="s">
        <v>61</v>
      </c>
      <c r="B43" s="60"/>
      <c r="C43" s="60"/>
      <c r="D43" s="60"/>
      <c r="E43" s="60"/>
      <c r="F43" s="60"/>
      <c r="G43" s="60"/>
      <c r="H43" s="60"/>
      <c r="I43" s="9">
        <v>0</v>
      </c>
    </row>
    <row r="44" spans="1:9" x14ac:dyDescent="0.2">
      <c r="A44" s="59" t="s">
        <v>62</v>
      </c>
      <c r="B44" s="60"/>
      <c r="C44" s="60"/>
      <c r="D44" s="60"/>
      <c r="E44" s="60"/>
      <c r="F44" s="60"/>
      <c r="G44" s="60"/>
      <c r="H44" s="60"/>
      <c r="I44" s="9">
        <f>I45+I46+I47+I48+I49+I51+I53+I55+I57</f>
        <v>1.0900000000000001</v>
      </c>
    </row>
    <row r="45" spans="1:9" x14ac:dyDescent="0.2">
      <c r="A45" s="61" t="s">
        <v>8</v>
      </c>
      <c r="B45" s="62"/>
      <c r="C45" s="62"/>
      <c r="D45" s="62"/>
      <c r="E45" s="62"/>
      <c r="F45" s="62"/>
      <c r="G45" s="62"/>
      <c r="H45" s="62"/>
      <c r="I45" s="10">
        <v>0</v>
      </c>
    </row>
    <row r="46" spans="1:9" x14ac:dyDescent="0.2">
      <c r="A46" s="61" t="s">
        <v>9</v>
      </c>
      <c r="B46" s="62"/>
      <c r="C46" s="62"/>
      <c r="D46" s="62"/>
      <c r="E46" s="62"/>
      <c r="F46" s="62"/>
      <c r="G46" s="62"/>
      <c r="H46" s="62"/>
      <c r="I46" s="5">
        <v>0</v>
      </c>
    </row>
    <row r="47" spans="1:9" x14ac:dyDescent="0.2">
      <c r="A47" s="61" t="s">
        <v>10</v>
      </c>
      <c r="B47" s="62"/>
      <c r="C47" s="62"/>
      <c r="D47" s="62"/>
      <c r="E47" s="62"/>
      <c r="F47" s="62"/>
      <c r="G47" s="62"/>
      <c r="H47" s="62"/>
      <c r="I47" s="5">
        <v>0</v>
      </c>
    </row>
    <row r="48" spans="1:9" x14ac:dyDescent="0.2">
      <c r="A48" s="61" t="s">
        <v>11</v>
      </c>
      <c r="B48" s="62"/>
      <c r="C48" s="62"/>
      <c r="D48" s="62"/>
      <c r="E48" s="62"/>
      <c r="F48" s="62"/>
      <c r="G48" s="62"/>
      <c r="H48" s="62"/>
      <c r="I48" s="5">
        <v>0</v>
      </c>
    </row>
    <row r="49" spans="1:9" x14ac:dyDescent="0.2">
      <c r="A49" s="63" t="s">
        <v>63</v>
      </c>
      <c r="B49" s="64"/>
      <c r="C49" s="64"/>
      <c r="D49" s="64"/>
      <c r="E49" s="64"/>
      <c r="F49" s="64"/>
      <c r="G49" s="64"/>
      <c r="H49" s="65"/>
      <c r="I49" s="11"/>
    </row>
    <row r="50" spans="1:9" x14ac:dyDescent="0.2">
      <c r="A50" s="66" t="s">
        <v>64</v>
      </c>
      <c r="B50" s="49"/>
      <c r="C50" s="49"/>
      <c r="D50" s="49"/>
      <c r="E50" s="49"/>
      <c r="F50" s="49"/>
      <c r="G50" s="49"/>
      <c r="H50" s="49"/>
      <c r="I50" s="10"/>
    </row>
    <row r="51" spans="1:9" x14ac:dyDescent="0.2">
      <c r="A51" s="63" t="s">
        <v>65</v>
      </c>
      <c r="B51" s="64"/>
      <c r="C51" s="64"/>
      <c r="D51" s="64"/>
      <c r="E51" s="64"/>
      <c r="F51" s="64"/>
      <c r="G51" s="64"/>
      <c r="H51" s="65"/>
      <c r="I51" s="11">
        <v>1.0900000000000001</v>
      </c>
    </row>
    <row r="52" spans="1:9" x14ac:dyDescent="0.2">
      <c r="A52" s="66" t="s">
        <v>66</v>
      </c>
      <c r="B52" s="49"/>
      <c r="C52" s="49"/>
      <c r="D52" s="49"/>
      <c r="E52" s="49"/>
      <c r="F52" s="49"/>
      <c r="G52" s="49"/>
      <c r="H52" s="49"/>
      <c r="I52" s="10"/>
    </row>
    <row r="53" spans="1:9" x14ac:dyDescent="0.2">
      <c r="A53" s="63" t="s">
        <v>67</v>
      </c>
      <c r="B53" s="64"/>
      <c r="C53" s="64"/>
      <c r="D53" s="64"/>
      <c r="E53" s="64"/>
      <c r="F53" s="64"/>
      <c r="G53" s="64"/>
      <c r="H53" s="65"/>
      <c r="I53" s="13">
        <v>0</v>
      </c>
    </row>
    <row r="54" spans="1:9" x14ac:dyDescent="0.2">
      <c r="A54" s="66" t="s">
        <v>68</v>
      </c>
      <c r="B54" s="49"/>
      <c r="C54" s="49"/>
      <c r="D54" s="49"/>
      <c r="E54" s="49"/>
      <c r="F54" s="49"/>
      <c r="G54" s="49"/>
      <c r="H54" s="49"/>
      <c r="I54" s="11"/>
    </row>
    <row r="55" spans="1:9" x14ac:dyDescent="0.2">
      <c r="A55" s="63" t="s">
        <v>121</v>
      </c>
      <c r="B55" s="64"/>
      <c r="C55" s="64"/>
      <c r="D55" s="64"/>
      <c r="E55" s="64"/>
      <c r="F55" s="64"/>
      <c r="G55" s="64"/>
      <c r="H55" s="65"/>
      <c r="I55" s="13">
        <v>0</v>
      </c>
    </row>
    <row r="56" spans="1:9" x14ac:dyDescent="0.2">
      <c r="A56" s="66" t="s">
        <v>68</v>
      </c>
      <c r="B56" s="49"/>
      <c r="C56" s="49"/>
      <c r="D56" s="49"/>
      <c r="E56" s="49"/>
      <c r="F56" s="49"/>
      <c r="G56" s="49"/>
      <c r="H56" s="49"/>
      <c r="I56" s="10"/>
    </row>
    <row r="57" spans="1:9" x14ac:dyDescent="0.2">
      <c r="A57" s="61" t="s">
        <v>69</v>
      </c>
      <c r="B57" s="62"/>
      <c r="C57" s="62"/>
      <c r="D57" s="62"/>
      <c r="E57" s="62"/>
      <c r="F57" s="62"/>
      <c r="G57" s="62"/>
      <c r="H57" s="62"/>
      <c r="I57" s="5">
        <v>0</v>
      </c>
    </row>
    <row r="58" spans="1:9" x14ac:dyDescent="0.2">
      <c r="A58" s="77"/>
      <c r="B58" s="78"/>
      <c r="C58" s="78"/>
      <c r="D58" s="78"/>
      <c r="E58" s="78"/>
      <c r="F58" s="78"/>
      <c r="G58" s="78"/>
      <c r="H58" s="79"/>
      <c r="I58" s="5"/>
    </row>
    <row r="59" spans="1:9" x14ac:dyDescent="0.2">
      <c r="A59" s="55" t="s">
        <v>70</v>
      </c>
      <c r="B59" s="71"/>
      <c r="C59" s="71"/>
      <c r="D59" s="71"/>
      <c r="E59" s="71"/>
      <c r="F59" s="71"/>
      <c r="G59" s="71"/>
      <c r="H59" s="71"/>
      <c r="I59" s="14">
        <f>I44/I37</f>
        <v>1.7554737766038833E-4</v>
      </c>
    </row>
    <row r="60" spans="1:9" x14ac:dyDescent="0.2">
      <c r="A60" s="80" t="s">
        <v>71</v>
      </c>
      <c r="B60" s="55"/>
      <c r="C60" s="55"/>
      <c r="D60" s="55"/>
      <c r="E60" s="55"/>
      <c r="F60" s="55"/>
      <c r="G60" s="55"/>
      <c r="H60" s="55"/>
      <c r="I60" s="9"/>
    </row>
    <row r="61" spans="1:9" x14ac:dyDescent="0.2">
      <c r="A61" s="81" t="s">
        <v>72</v>
      </c>
      <c r="B61" s="82"/>
      <c r="C61" s="82"/>
      <c r="D61" s="82"/>
      <c r="E61" s="82"/>
      <c r="F61" s="82"/>
      <c r="G61" s="82"/>
      <c r="H61" s="82"/>
      <c r="I61" s="15">
        <v>2.5000000000000001E-3</v>
      </c>
    </row>
    <row r="62" spans="1:9" x14ac:dyDescent="0.2">
      <c r="A62" s="80" t="s">
        <v>73</v>
      </c>
      <c r="B62" s="55"/>
      <c r="C62" s="55"/>
      <c r="D62" s="55"/>
      <c r="E62" s="55"/>
      <c r="F62" s="55"/>
      <c r="G62" s="55"/>
      <c r="H62" s="55"/>
      <c r="I62" s="10"/>
    </row>
    <row r="63" spans="1:9" x14ac:dyDescent="0.2">
      <c r="A63" s="83" t="s">
        <v>74</v>
      </c>
      <c r="B63" s="84"/>
      <c r="C63" s="84"/>
      <c r="D63" s="84"/>
      <c r="E63" s="84"/>
      <c r="F63" s="84"/>
      <c r="G63" s="84"/>
      <c r="H63" s="85"/>
      <c r="I63" s="15">
        <f>I61-I59</f>
        <v>2.3244526223396116E-3</v>
      </c>
    </row>
    <row r="64" spans="1:9" x14ac:dyDescent="0.2">
      <c r="A64" s="86" t="s">
        <v>75</v>
      </c>
      <c r="B64" s="87"/>
      <c r="C64" s="87"/>
      <c r="D64" s="87"/>
      <c r="E64" s="87"/>
      <c r="F64" s="87"/>
      <c r="G64" s="87"/>
      <c r="H64" s="87"/>
      <c r="I64" s="10"/>
    </row>
    <row r="65" spans="1:9" x14ac:dyDescent="0.2">
      <c r="A65" s="46"/>
      <c r="B65" s="47"/>
      <c r="C65" s="47"/>
      <c r="D65" s="47"/>
      <c r="E65" s="47"/>
      <c r="F65" s="47"/>
      <c r="G65" s="47"/>
      <c r="H65" s="48"/>
      <c r="I65" s="10"/>
    </row>
    <row r="66" spans="1:9" x14ac:dyDescent="0.2">
      <c r="A66" s="57" t="s">
        <v>76</v>
      </c>
      <c r="B66" s="68"/>
      <c r="C66" s="68"/>
      <c r="D66" s="68"/>
      <c r="E66" s="68"/>
      <c r="F66" s="68"/>
      <c r="G66" s="68"/>
      <c r="H66" s="68"/>
      <c r="I66" s="16">
        <v>0</v>
      </c>
    </row>
    <row r="67" spans="1:9" x14ac:dyDescent="0.2">
      <c r="A67" s="83" t="s">
        <v>77</v>
      </c>
      <c r="B67" s="84"/>
      <c r="C67" s="84"/>
      <c r="D67" s="84"/>
      <c r="E67" s="84"/>
      <c r="F67" s="84"/>
      <c r="G67" s="84"/>
      <c r="H67" s="85"/>
      <c r="I67" s="12">
        <f>(I44-I66)/I37</f>
        <v>1.7554737766038833E-4</v>
      </c>
    </row>
    <row r="68" spans="1:9" x14ac:dyDescent="0.2">
      <c r="A68" s="86" t="s">
        <v>78</v>
      </c>
      <c r="B68" s="86"/>
      <c r="C68" s="86"/>
      <c r="D68" s="86"/>
      <c r="E68" s="86"/>
      <c r="F68" s="86"/>
      <c r="G68" s="86"/>
      <c r="H68" s="86"/>
      <c r="I68" s="10"/>
    </row>
    <row r="69" spans="1:9" x14ac:dyDescent="0.2">
      <c r="A69" s="46"/>
      <c r="B69" s="47"/>
      <c r="C69" s="47"/>
      <c r="D69" s="47"/>
      <c r="E69" s="47"/>
      <c r="F69" s="47"/>
      <c r="G69" s="47"/>
      <c r="H69" s="48"/>
      <c r="I69" s="5"/>
    </row>
    <row r="70" spans="1:9" x14ac:dyDescent="0.2">
      <c r="A70" s="57" t="s">
        <v>79</v>
      </c>
      <c r="B70" s="68"/>
      <c r="C70" s="68"/>
      <c r="D70" s="68"/>
      <c r="E70" s="68"/>
      <c r="F70" s="68"/>
      <c r="G70" s="68"/>
      <c r="H70" s="68"/>
      <c r="I70" s="7"/>
    </row>
    <row r="71" spans="1:9" x14ac:dyDescent="0.2">
      <c r="A71" s="88" t="s">
        <v>80</v>
      </c>
      <c r="B71" s="62"/>
      <c r="C71" s="62"/>
      <c r="D71" s="62"/>
      <c r="E71" s="62"/>
      <c r="F71" s="62"/>
      <c r="G71" s="62"/>
      <c r="H71" s="62"/>
      <c r="I71" s="7">
        <f>I31+I44-I66</f>
        <v>3.59</v>
      </c>
    </row>
    <row r="72" spans="1:9" x14ac:dyDescent="0.2">
      <c r="A72" s="88" t="s">
        <v>81</v>
      </c>
      <c r="B72" s="62"/>
      <c r="C72" s="62"/>
      <c r="D72" s="62"/>
      <c r="E72" s="62"/>
      <c r="F72" s="62"/>
      <c r="G72" s="62"/>
      <c r="H72" s="62"/>
      <c r="I72" s="17">
        <f>I71/I33</f>
        <v>4.8388912064946279E-4</v>
      </c>
    </row>
    <row r="73" spans="1:9" x14ac:dyDescent="0.2">
      <c r="A73" s="61"/>
      <c r="B73" s="62"/>
      <c r="C73" s="62"/>
      <c r="D73" s="62"/>
      <c r="E73" s="62"/>
      <c r="F73" s="62"/>
      <c r="G73" s="62"/>
      <c r="H73" s="62"/>
      <c r="I73" s="7"/>
    </row>
    <row r="74" spans="1:9" x14ac:dyDescent="0.2">
      <c r="A74" s="59" t="s">
        <v>82</v>
      </c>
      <c r="B74" s="60"/>
      <c r="C74" s="60"/>
      <c r="D74" s="60"/>
      <c r="E74" s="60"/>
      <c r="F74" s="60"/>
      <c r="G74" s="60"/>
      <c r="H74" s="60"/>
      <c r="I74" s="8"/>
    </row>
    <row r="75" spans="1:9" x14ac:dyDescent="0.2">
      <c r="A75" s="88" t="s">
        <v>83</v>
      </c>
      <c r="B75" s="62"/>
      <c r="C75" s="62"/>
      <c r="D75" s="62"/>
      <c r="E75" s="62"/>
      <c r="F75" s="62"/>
      <c r="G75" s="62"/>
      <c r="H75" s="89"/>
      <c r="I75" s="18">
        <v>2.5000000000000001E-3</v>
      </c>
    </row>
    <row r="76" spans="1:9" x14ac:dyDescent="0.2">
      <c r="A76" s="88" t="s">
        <v>122</v>
      </c>
      <c r="B76" s="62"/>
      <c r="C76" s="62"/>
      <c r="D76" s="62"/>
      <c r="E76" s="62"/>
      <c r="F76" s="62"/>
      <c r="G76" s="62"/>
      <c r="H76" s="62"/>
      <c r="I76" s="9"/>
    </row>
    <row r="77" spans="1:9" x14ac:dyDescent="0.2">
      <c r="A77" s="88" t="s">
        <v>84</v>
      </c>
      <c r="B77" s="62"/>
      <c r="C77" s="62"/>
      <c r="D77" s="62"/>
      <c r="E77" s="62"/>
      <c r="F77" s="62"/>
      <c r="G77" s="62"/>
      <c r="H77" s="62"/>
      <c r="I77" s="19">
        <f>I39+I75</f>
        <v>2.8369701397280385E-3</v>
      </c>
    </row>
    <row r="80" spans="1:9" x14ac:dyDescent="0.2">
      <c r="I80">
        <v>1211</v>
      </c>
    </row>
  </sheetData>
  <mergeCells count="77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42:H42"/>
    <mergeCell ref="A43:H43"/>
    <mergeCell ref="A44:H44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  <mergeCell ref="A45:H45"/>
    <mergeCell ref="A46:H46"/>
    <mergeCell ref="A54:H54"/>
    <mergeCell ref="A55:H55"/>
    <mergeCell ref="A56:H56"/>
    <mergeCell ref="A52:H52"/>
    <mergeCell ref="A53:H53"/>
    <mergeCell ref="A47:H47"/>
    <mergeCell ref="A48:H48"/>
    <mergeCell ref="A49:H49"/>
    <mergeCell ref="A50:H50"/>
    <mergeCell ref="A51:H51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74:H74"/>
    <mergeCell ref="A75:H75"/>
    <mergeCell ref="A76:H76"/>
    <mergeCell ref="A77:H77"/>
    <mergeCell ref="A69:H69"/>
    <mergeCell ref="A70:H70"/>
    <mergeCell ref="A71:H71"/>
    <mergeCell ref="A72:H72"/>
    <mergeCell ref="A73:H73"/>
  </mergeCells>
  <pageMargins left="0.75" right="0.75" top="1" bottom="1" header="0.5" footer="0.5"/>
  <pageSetup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rightToLeft="1" workbookViewId="0">
      <selection activeCell="L21" sqref="L21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74" t="s">
        <v>0</v>
      </c>
      <c r="B1" s="73"/>
      <c r="C1" s="73"/>
      <c r="D1" s="73"/>
      <c r="E1" s="73"/>
      <c r="F1" s="73"/>
      <c r="G1" s="73"/>
      <c r="H1" s="73"/>
      <c r="I1" s="73"/>
    </row>
    <row r="2" spans="1:9" x14ac:dyDescent="0.2">
      <c r="A2" s="72"/>
      <c r="B2" s="73"/>
      <c r="C2" s="73"/>
      <c r="D2" s="73"/>
      <c r="E2" s="73"/>
      <c r="F2" s="73"/>
      <c r="G2" s="73"/>
      <c r="H2" s="73"/>
      <c r="I2" s="73"/>
    </row>
    <row r="3" spans="1:9" x14ac:dyDescent="0.2">
      <c r="A3" s="74" t="s">
        <v>106</v>
      </c>
      <c r="B3" s="73"/>
      <c r="C3" s="73"/>
      <c r="D3" s="73"/>
      <c r="E3" s="73"/>
      <c r="F3" s="73"/>
      <c r="G3" s="73"/>
      <c r="H3" s="73"/>
      <c r="I3" s="73"/>
    </row>
    <row r="4" spans="1:9" x14ac:dyDescent="0.2">
      <c r="A4" s="72"/>
      <c r="B4" s="73"/>
      <c r="C4" s="73"/>
      <c r="D4" s="73"/>
      <c r="E4" s="73"/>
      <c r="F4" s="73"/>
      <c r="G4" s="73"/>
      <c r="H4" s="73"/>
      <c r="I4" s="73"/>
    </row>
    <row r="5" spans="1:9" x14ac:dyDescent="0.2">
      <c r="A5" s="72" t="s">
        <v>1</v>
      </c>
      <c r="B5" s="73"/>
      <c r="C5" s="73"/>
      <c r="D5" s="73"/>
      <c r="E5" s="73"/>
      <c r="F5" s="73"/>
      <c r="G5" s="73"/>
      <c r="H5" s="73"/>
      <c r="I5" s="73"/>
    </row>
    <row r="6" spans="1:9" x14ac:dyDescent="0.2">
      <c r="A6" s="72"/>
      <c r="B6" s="73"/>
      <c r="C6" s="73"/>
      <c r="D6" s="73"/>
      <c r="E6" s="73"/>
      <c r="F6" s="73"/>
      <c r="G6" s="73"/>
      <c r="H6" s="73"/>
      <c r="I6" s="73"/>
    </row>
    <row r="7" spans="1:9" x14ac:dyDescent="0.2">
      <c r="A7" s="72" t="s">
        <v>42</v>
      </c>
      <c r="B7" s="73"/>
      <c r="C7" s="73"/>
      <c r="D7" s="73"/>
      <c r="E7" s="73"/>
      <c r="F7" s="73"/>
      <c r="G7" s="73"/>
      <c r="H7" s="73"/>
      <c r="I7" s="73"/>
    </row>
    <row r="8" spans="1:9" x14ac:dyDescent="0.2">
      <c r="A8" s="72"/>
      <c r="B8" s="73"/>
      <c r="C8" s="73"/>
      <c r="D8" s="73"/>
      <c r="E8" s="73"/>
      <c r="F8" s="73"/>
      <c r="G8" s="73"/>
      <c r="H8" s="73"/>
      <c r="I8" s="73"/>
    </row>
    <row r="9" spans="1:9" x14ac:dyDescent="0.2">
      <c r="A9" s="61"/>
      <c r="B9" s="62"/>
      <c r="C9" s="62"/>
      <c r="D9" s="62"/>
      <c r="E9" s="62"/>
      <c r="F9" s="62"/>
      <c r="G9" s="62"/>
      <c r="H9" s="62"/>
      <c r="I9" s="1" t="s">
        <v>3</v>
      </c>
    </row>
    <row r="10" spans="1:9" x14ac:dyDescent="0.2">
      <c r="A10" s="59" t="s">
        <v>43</v>
      </c>
      <c r="B10" s="60"/>
      <c r="C10" s="60"/>
      <c r="D10" s="60"/>
      <c r="E10" s="60"/>
      <c r="F10" s="60"/>
      <c r="G10" s="60"/>
      <c r="H10" s="60"/>
      <c r="I10" s="1"/>
    </row>
    <row r="11" spans="1:9" x14ac:dyDescent="0.2">
      <c r="A11" s="59" t="s">
        <v>44</v>
      </c>
      <c r="B11" s="62"/>
      <c r="C11" s="62"/>
      <c r="D11" s="62"/>
      <c r="E11" s="62"/>
      <c r="F11" s="62"/>
      <c r="G11" s="62"/>
      <c r="H11" s="62"/>
      <c r="I11" s="7">
        <f>I12+I13</f>
        <v>28.992000000000001</v>
      </c>
    </row>
    <row r="12" spans="1:9" x14ac:dyDescent="0.2">
      <c r="A12" s="61" t="s">
        <v>4</v>
      </c>
      <c r="B12" s="62"/>
      <c r="C12" s="62"/>
      <c r="D12" s="62"/>
      <c r="E12" s="62"/>
      <c r="F12" s="62"/>
      <c r="G12" s="62"/>
      <c r="H12" s="62"/>
      <c r="I12" s="5">
        <v>0</v>
      </c>
    </row>
    <row r="13" spans="1:9" x14ac:dyDescent="0.2">
      <c r="A13" s="61" t="s">
        <v>5</v>
      </c>
      <c r="B13" s="62"/>
      <c r="C13" s="62"/>
      <c r="D13" s="62"/>
      <c r="E13" s="62"/>
      <c r="F13" s="62"/>
      <c r="G13" s="62"/>
      <c r="H13" s="62"/>
      <c r="I13" s="5">
        <v>28.992000000000001</v>
      </c>
    </row>
    <row r="14" spans="1:9" x14ac:dyDescent="0.2">
      <c r="A14" s="70"/>
      <c r="B14" s="64"/>
      <c r="C14" s="64"/>
      <c r="D14" s="64"/>
      <c r="E14" s="64"/>
      <c r="F14" s="64"/>
      <c r="G14" s="64"/>
      <c r="H14" s="64"/>
      <c r="I14" s="5"/>
    </row>
    <row r="15" spans="1:9" x14ac:dyDescent="0.2">
      <c r="A15" s="55" t="s">
        <v>45</v>
      </c>
      <c r="B15" s="71"/>
      <c r="C15" s="71"/>
      <c r="D15" s="71"/>
      <c r="E15" s="71"/>
      <c r="F15" s="71"/>
      <c r="G15" s="71"/>
      <c r="H15" s="71"/>
      <c r="I15" s="8">
        <f>I17+I18</f>
        <v>5.7910000000000004</v>
      </c>
    </row>
    <row r="16" spans="1:9" x14ac:dyDescent="0.2">
      <c r="A16" s="57" t="s">
        <v>46</v>
      </c>
      <c r="B16" s="58"/>
      <c r="C16" s="58"/>
      <c r="D16" s="58"/>
      <c r="E16" s="58"/>
      <c r="F16" s="58"/>
      <c r="G16" s="58"/>
      <c r="H16" s="69"/>
      <c r="I16" s="9"/>
    </row>
    <row r="17" spans="1:9" x14ac:dyDescent="0.2">
      <c r="A17" s="61" t="s">
        <v>6</v>
      </c>
      <c r="B17" s="62"/>
      <c r="C17" s="62"/>
      <c r="D17" s="62"/>
      <c r="E17" s="62"/>
      <c r="F17" s="62"/>
      <c r="G17" s="62"/>
      <c r="H17" s="62"/>
      <c r="I17" s="10">
        <v>0</v>
      </c>
    </row>
    <row r="18" spans="1:9" x14ac:dyDescent="0.2">
      <c r="A18" s="61" t="s">
        <v>7</v>
      </c>
      <c r="B18" s="62"/>
      <c r="C18" s="62"/>
      <c r="D18" s="62"/>
      <c r="E18" s="62"/>
      <c r="F18" s="62"/>
      <c r="G18" s="62"/>
      <c r="H18" s="62"/>
      <c r="I18" s="5">
        <v>5.7910000000000004</v>
      </c>
    </row>
    <row r="19" spans="1:9" x14ac:dyDescent="0.2">
      <c r="A19" s="61"/>
      <c r="B19" s="62"/>
      <c r="C19" s="62"/>
      <c r="D19" s="62"/>
      <c r="E19" s="62"/>
      <c r="F19" s="62"/>
      <c r="G19" s="62"/>
      <c r="H19" s="62"/>
      <c r="I19" s="5"/>
    </row>
    <row r="20" spans="1:9" x14ac:dyDescent="0.2">
      <c r="A20" s="59" t="s">
        <v>47</v>
      </c>
      <c r="B20" s="62"/>
      <c r="C20" s="62"/>
      <c r="D20" s="62"/>
      <c r="E20" s="62"/>
      <c r="F20" s="62"/>
      <c r="G20" s="62"/>
      <c r="H20" s="62"/>
      <c r="I20" s="8">
        <f>I21+I23</f>
        <v>0</v>
      </c>
    </row>
    <row r="21" spans="1:9" x14ac:dyDescent="0.2">
      <c r="A21" s="63" t="s">
        <v>48</v>
      </c>
      <c r="B21" s="64"/>
      <c r="C21" s="64"/>
      <c r="D21" s="64"/>
      <c r="E21" s="64"/>
      <c r="F21" s="64"/>
      <c r="G21" s="64"/>
      <c r="H21" s="65"/>
      <c r="I21" s="11">
        <v>0</v>
      </c>
    </row>
    <row r="22" spans="1:9" x14ac:dyDescent="0.2">
      <c r="A22" s="66" t="s">
        <v>49</v>
      </c>
      <c r="B22" s="50"/>
      <c r="C22" s="50"/>
      <c r="D22" s="50"/>
      <c r="E22" s="50"/>
      <c r="F22" s="50"/>
      <c r="G22" s="50"/>
      <c r="H22" s="50"/>
      <c r="I22" s="10"/>
    </row>
    <row r="23" spans="1:9" x14ac:dyDescent="0.2">
      <c r="A23" s="67" t="s">
        <v>50</v>
      </c>
      <c r="B23" s="68"/>
      <c r="C23" s="68"/>
      <c r="D23" s="68"/>
      <c r="E23" s="68"/>
      <c r="F23" s="68"/>
      <c r="G23" s="68"/>
      <c r="H23" s="68"/>
      <c r="I23" s="5">
        <v>0</v>
      </c>
    </row>
    <row r="24" spans="1:9" x14ac:dyDescent="0.2">
      <c r="A24" s="61"/>
      <c r="B24" s="62"/>
      <c r="C24" s="62"/>
      <c r="D24" s="62"/>
      <c r="E24" s="62"/>
      <c r="F24" s="62"/>
      <c r="G24" s="62"/>
      <c r="H24" s="62"/>
      <c r="I24" s="5"/>
    </row>
    <row r="25" spans="1:9" x14ac:dyDescent="0.2">
      <c r="A25" s="59" t="s">
        <v>51</v>
      </c>
      <c r="B25" s="62"/>
      <c r="C25" s="62"/>
      <c r="D25" s="62"/>
      <c r="E25" s="62"/>
      <c r="F25" s="62"/>
      <c r="G25" s="62"/>
      <c r="H25" s="62"/>
      <c r="I25" s="7">
        <v>25.1</v>
      </c>
    </row>
    <row r="26" spans="1:9" x14ac:dyDescent="0.2">
      <c r="A26" s="61"/>
      <c r="B26" s="62"/>
      <c r="C26" s="62"/>
      <c r="D26" s="62"/>
      <c r="E26" s="62"/>
      <c r="F26" s="62"/>
      <c r="G26" s="62"/>
      <c r="H26" s="62"/>
      <c r="I26" s="7"/>
    </row>
    <row r="27" spans="1:9" x14ac:dyDescent="0.2">
      <c r="A27" s="59" t="s">
        <v>52</v>
      </c>
      <c r="B27" s="60"/>
      <c r="C27" s="60"/>
      <c r="D27" s="60"/>
      <c r="E27" s="60"/>
      <c r="F27" s="60"/>
      <c r="G27" s="60"/>
      <c r="H27" s="60"/>
      <c r="I27" s="7"/>
    </row>
    <row r="28" spans="1:9" x14ac:dyDescent="0.2">
      <c r="A28" s="61"/>
      <c r="B28" s="62"/>
      <c r="C28" s="62"/>
      <c r="D28" s="62"/>
      <c r="E28" s="62"/>
      <c r="F28" s="62"/>
      <c r="G28" s="62"/>
      <c r="H28" s="62"/>
      <c r="I28" s="7"/>
    </row>
    <row r="29" spans="1:9" x14ac:dyDescent="0.2">
      <c r="A29" s="59" t="s">
        <v>53</v>
      </c>
      <c r="B29" s="60"/>
      <c r="C29" s="60"/>
      <c r="D29" s="60"/>
      <c r="E29" s="60"/>
      <c r="F29" s="60"/>
      <c r="G29" s="60"/>
      <c r="H29" s="60"/>
      <c r="I29" s="7"/>
    </row>
    <row r="30" spans="1:9" x14ac:dyDescent="0.2">
      <c r="A30" s="61"/>
      <c r="B30" s="62"/>
      <c r="C30" s="62"/>
      <c r="D30" s="62"/>
      <c r="E30" s="62"/>
      <c r="F30" s="62"/>
      <c r="G30" s="62"/>
      <c r="H30" s="62"/>
      <c r="I30" s="7"/>
    </row>
    <row r="31" spans="1:9" x14ac:dyDescent="0.2">
      <c r="A31" s="59" t="s">
        <v>54</v>
      </c>
      <c r="B31" s="60"/>
      <c r="C31" s="60"/>
      <c r="D31" s="60"/>
      <c r="E31" s="60"/>
      <c r="F31" s="60"/>
      <c r="G31" s="60"/>
      <c r="H31" s="60"/>
      <c r="I31" s="7">
        <f>I11+I15+I20+I25+I27+I29</f>
        <v>59.883000000000003</v>
      </c>
    </row>
    <row r="32" spans="1:9" x14ac:dyDescent="0.2">
      <c r="A32" s="61"/>
      <c r="B32" s="62"/>
      <c r="C32" s="62"/>
      <c r="D32" s="62"/>
      <c r="E32" s="62"/>
      <c r="F32" s="62"/>
      <c r="G32" s="62"/>
      <c r="H32" s="62"/>
      <c r="I32" s="7"/>
    </row>
    <row r="33" spans="1:9" x14ac:dyDescent="0.2">
      <c r="A33" s="59" t="s">
        <v>55</v>
      </c>
      <c r="B33" s="60"/>
      <c r="C33" s="60"/>
      <c r="D33" s="60"/>
      <c r="E33" s="60"/>
      <c r="F33" s="60"/>
      <c r="G33" s="60"/>
      <c r="H33" s="60"/>
      <c r="I33" s="7">
        <f>(I37+I35)/2</f>
        <v>205389.625</v>
      </c>
    </row>
    <row r="34" spans="1:9" x14ac:dyDescent="0.2">
      <c r="A34" s="61"/>
      <c r="B34" s="62"/>
      <c r="C34" s="62"/>
      <c r="D34" s="62"/>
      <c r="E34" s="62"/>
      <c r="F34" s="62"/>
      <c r="G34" s="62"/>
      <c r="H34" s="62"/>
      <c r="I34" s="7"/>
    </row>
    <row r="35" spans="1:9" x14ac:dyDescent="0.2">
      <c r="A35" s="63" t="s">
        <v>56</v>
      </c>
      <c r="B35" s="64"/>
      <c r="C35" s="64"/>
      <c r="D35" s="64"/>
      <c r="E35" s="64"/>
      <c r="F35" s="64"/>
      <c r="G35" s="64"/>
      <c r="H35" s="64"/>
      <c r="I35" s="8">
        <v>216666.5</v>
      </c>
    </row>
    <row r="36" spans="1:9" x14ac:dyDescent="0.2">
      <c r="A36" s="49" t="s">
        <v>107</v>
      </c>
      <c r="B36" s="50"/>
      <c r="C36" s="50"/>
      <c r="D36" s="50"/>
      <c r="E36" s="50"/>
      <c r="F36" s="50"/>
      <c r="G36" s="50"/>
      <c r="H36" s="50"/>
      <c r="I36" s="9"/>
    </row>
    <row r="37" spans="1:9" x14ac:dyDescent="0.2">
      <c r="A37" s="51" t="s">
        <v>57</v>
      </c>
      <c r="B37" s="52"/>
      <c r="C37" s="52"/>
      <c r="D37" s="52"/>
      <c r="E37" s="52"/>
      <c r="F37" s="52"/>
      <c r="G37" s="52"/>
      <c r="H37" s="53"/>
      <c r="I37" s="8">
        <v>194112.75</v>
      </c>
    </row>
    <row r="38" spans="1:9" x14ac:dyDescent="0.2">
      <c r="A38" s="49" t="s">
        <v>108</v>
      </c>
      <c r="B38" s="50"/>
      <c r="C38" s="50"/>
      <c r="D38" s="50"/>
      <c r="E38" s="50"/>
      <c r="F38" s="50"/>
      <c r="G38" s="50"/>
      <c r="H38" s="54"/>
      <c r="I38" s="9"/>
    </row>
    <row r="39" spans="1:9" x14ac:dyDescent="0.2">
      <c r="A39" s="55" t="s">
        <v>58</v>
      </c>
      <c r="B39" s="56"/>
      <c r="C39" s="56"/>
      <c r="D39" s="56"/>
      <c r="E39" s="56"/>
      <c r="F39" s="56"/>
      <c r="G39" s="56"/>
      <c r="H39" s="56"/>
      <c r="I39" s="12">
        <f>I31/I33</f>
        <v>2.9155805703428303E-4</v>
      </c>
    </row>
    <row r="40" spans="1:9" x14ac:dyDescent="0.2">
      <c r="A40" s="57" t="s">
        <v>59</v>
      </c>
      <c r="B40" s="58"/>
      <c r="C40" s="58"/>
      <c r="D40" s="58"/>
      <c r="E40" s="58"/>
      <c r="F40" s="58"/>
      <c r="G40" s="58"/>
      <c r="H40" s="58"/>
      <c r="I40" s="9"/>
    </row>
    <row r="41" spans="1:9" x14ac:dyDescent="0.2">
      <c r="A41" s="46"/>
      <c r="B41" s="47"/>
      <c r="C41" s="47"/>
      <c r="D41" s="47"/>
      <c r="E41" s="47"/>
      <c r="F41" s="47"/>
      <c r="G41" s="47"/>
      <c r="H41" s="48"/>
      <c r="I41" s="9"/>
    </row>
    <row r="42" spans="1:9" ht="15" x14ac:dyDescent="0.25">
      <c r="A42" s="75" t="s">
        <v>60</v>
      </c>
      <c r="B42" s="76"/>
      <c r="C42" s="76"/>
      <c r="D42" s="76"/>
      <c r="E42" s="76"/>
      <c r="F42" s="76"/>
      <c r="G42" s="76"/>
      <c r="H42" s="76"/>
      <c r="I42" s="9"/>
    </row>
    <row r="43" spans="1:9" x14ac:dyDescent="0.2">
      <c r="A43" s="59" t="s">
        <v>61</v>
      </c>
      <c r="B43" s="60"/>
      <c r="C43" s="60"/>
      <c r="D43" s="60"/>
      <c r="E43" s="60"/>
      <c r="F43" s="60"/>
      <c r="G43" s="60"/>
      <c r="H43" s="60"/>
      <c r="I43" s="9">
        <v>0</v>
      </c>
    </row>
    <row r="44" spans="1:9" x14ac:dyDescent="0.2">
      <c r="A44" s="59" t="s">
        <v>62</v>
      </c>
      <c r="B44" s="60"/>
      <c r="C44" s="60"/>
      <c r="D44" s="60"/>
      <c r="E44" s="60"/>
      <c r="F44" s="60"/>
      <c r="G44" s="60"/>
      <c r="H44" s="60"/>
      <c r="I44" s="9">
        <f>I45+I46+I47+I48+I49+I51+I53+I55+I57</f>
        <v>14.125999999999999</v>
      </c>
    </row>
    <row r="45" spans="1:9" x14ac:dyDescent="0.2">
      <c r="A45" s="61" t="s">
        <v>8</v>
      </c>
      <c r="B45" s="62"/>
      <c r="C45" s="62"/>
      <c r="D45" s="62"/>
      <c r="E45" s="62"/>
      <c r="F45" s="62"/>
      <c r="G45" s="62"/>
      <c r="H45" s="62"/>
      <c r="I45" s="10">
        <v>0</v>
      </c>
    </row>
    <row r="46" spans="1:9" x14ac:dyDescent="0.2">
      <c r="A46" s="61" t="s">
        <v>9</v>
      </c>
      <c r="B46" s="62"/>
      <c r="C46" s="62"/>
      <c r="D46" s="62"/>
      <c r="E46" s="62"/>
      <c r="F46" s="62"/>
      <c r="G46" s="62"/>
      <c r="H46" s="62"/>
      <c r="I46" s="5">
        <v>0</v>
      </c>
    </row>
    <row r="47" spans="1:9" x14ac:dyDescent="0.2">
      <c r="A47" s="61" t="s">
        <v>10</v>
      </c>
      <c r="B47" s="62"/>
      <c r="C47" s="62"/>
      <c r="D47" s="62"/>
      <c r="E47" s="62"/>
      <c r="F47" s="62"/>
      <c r="G47" s="62"/>
      <c r="H47" s="62"/>
      <c r="I47" s="5">
        <v>0</v>
      </c>
    </row>
    <row r="48" spans="1:9" x14ac:dyDescent="0.2">
      <c r="A48" s="61" t="s">
        <v>11</v>
      </c>
      <c r="B48" s="62"/>
      <c r="C48" s="62"/>
      <c r="D48" s="62"/>
      <c r="E48" s="62"/>
      <c r="F48" s="62"/>
      <c r="G48" s="62"/>
      <c r="H48" s="62"/>
      <c r="I48" s="5">
        <v>0</v>
      </c>
    </row>
    <row r="49" spans="1:9" x14ac:dyDescent="0.2">
      <c r="A49" s="63" t="s">
        <v>63</v>
      </c>
      <c r="B49" s="64"/>
      <c r="C49" s="64"/>
      <c r="D49" s="64"/>
      <c r="E49" s="64"/>
      <c r="F49" s="64"/>
      <c r="G49" s="64"/>
      <c r="H49" s="65"/>
      <c r="I49" s="11"/>
    </row>
    <row r="50" spans="1:9" x14ac:dyDescent="0.2">
      <c r="A50" s="66" t="s">
        <v>64</v>
      </c>
      <c r="B50" s="49"/>
      <c r="C50" s="49"/>
      <c r="D50" s="49"/>
      <c r="E50" s="49"/>
      <c r="F50" s="49"/>
      <c r="G50" s="49"/>
      <c r="H50" s="49"/>
      <c r="I50" s="10"/>
    </row>
    <row r="51" spans="1:9" x14ac:dyDescent="0.2">
      <c r="A51" s="63" t="s">
        <v>65</v>
      </c>
      <c r="B51" s="64"/>
      <c r="C51" s="64"/>
      <c r="D51" s="64"/>
      <c r="E51" s="64"/>
      <c r="F51" s="64"/>
      <c r="G51" s="64"/>
      <c r="H51" s="65"/>
      <c r="I51" s="11">
        <v>14.125999999999999</v>
      </c>
    </row>
    <row r="52" spans="1:9" x14ac:dyDescent="0.2">
      <c r="A52" s="66" t="s">
        <v>66</v>
      </c>
      <c r="B52" s="49"/>
      <c r="C52" s="49"/>
      <c r="D52" s="49"/>
      <c r="E52" s="49"/>
      <c r="F52" s="49"/>
      <c r="G52" s="49"/>
      <c r="H52" s="49"/>
      <c r="I52" s="10"/>
    </row>
    <row r="53" spans="1:9" x14ac:dyDescent="0.2">
      <c r="A53" s="63" t="s">
        <v>67</v>
      </c>
      <c r="B53" s="64"/>
      <c r="C53" s="64"/>
      <c r="D53" s="64"/>
      <c r="E53" s="64"/>
      <c r="F53" s="64"/>
      <c r="G53" s="64"/>
      <c r="H53" s="65"/>
      <c r="I53" s="13">
        <v>0</v>
      </c>
    </row>
    <row r="54" spans="1:9" x14ac:dyDescent="0.2">
      <c r="A54" s="66" t="s">
        <v>68</v>
      </c>
      <c r="B54" s="49"/>
      <c r="C54" s="49"/>
      <c r="D54" s="49"/>
      <c r="E54" s="49"/>
      <c r="F54" s="49"/>
      <c r="G54" s="49"/>
      <c r="H54" s="49"/>
      <c r="I54" s="11"/>
    </row>
    <row r="55" spans="1:9" x14ac:dyDescent="0.2">
      <c r="A55" s="63" t="s">
        <v>121</v>
      </c>
      <c r="B55" s="64"/>
      <c r="C55" s="64"/>
      <c r="D55" s="64"/>
      <c r="E55" s="64"/>
      <c r="F55" s="64"/>
      <c r="G55" s="64"/>
      <c r="H55" s="65"/>
      <c r="I55" s="13">
        <v>0</v>
      </c>
    </row>
    <row r="56" spans="1:9" x14ac:dyDescent="0.2">
      <c r="A56" s="66" t="s">
        <v>68</v>
      </c>
      <c r="B56" s="49"/>
      <c r="C56" s="49"/>
      <c r="D56" s="49"/>
      <c r="E56" s="49"/>
      <c r="F56" s="49"/>
      <c r="G56" s="49"/>
      <c r="H56" s="49"/>
      <c r="I56" s="10"/>
    </row>
    <row r="57" spans="1:9" x14ac:dyDescent="0.2">
      <c r="A57" s="61" t="s">
        <v>69</v>
      </c>
      <c r="B57" s="62"/>
      <c r="C57" s="62"/>
      <c r="D57" s="62"/>
      <c r="E57" s="62"/>
      <c r="F57" s="62"/>
      <c r="G57" s="62"/>
      <c r="H57" s="62"/>
      <c r="I57" s="5">
        <v>0</v>
      </c>
    </row>
    <row r="58" spans="1:9" x14ac:dyDescent="0.2">
      <c r="A58" s="77"/>
      <c r="B58" s="78"/>
      <c r="C58" s="78"/>
      <c r="D58" s="78"/>
      <c r="E58" s="78"/>
      <c r="F58" s="78"/>
      <c r="G58" s="78"/>
      <c r="H58" s="79"/>
      <c r="I58" s="5"/>
    </row>
    <row r="59" spans="1:9" x14ac:dyDescent="0.2">
      <c r="A59" s="55" t="s">
        <v>70</v>
      </c>
      <c r="B59" s="71"/>
      <c r="C59" s="71"/>
      <c r="D59" s="71"/>
      <c r="E59" s="71"/>
      <c r="F59" s="71"/>
      <c r="G59" s="71"/>
      <c r="H59" s="71"/>
      <c r="I59" s="14">
        <f>I44/I37</f>
        <v>7.2772138872897327E-5</v>
      </c>
    </row>
    <row r="60" spans="1:9" x14ac:dyDescent="0.2">
      <c r="A60" s="80" t="s">
        <v>71</v>
      </c>
      <c r="B60" s="55"/>
      <c r="C60" s="55"/>
      <c r="D60" s="55"/>
      <c r="E60" s="55"/>
      <c r="F60" s="55"/>
      <c r="G60" s="55"/>
      <c r="H60" s="55"/>
      <c r="I60" s="9"/>
    </row>
    <row r="61" spans="1:9" x14ac:dyDescent="0.2">
      <c r="A61" s="81" t="s">
        <v>72</v>
      </c>
      <c r="B61" s="82"/>
      <c r="C61" s="82"/>
      <c r="D61" s="82"/>
      <c r="E61" s="82"/>
      <c r="F61" s="82"/>
      <c r="G61" s="82"/>
      <c r="H61" s="82"/>
      <c r="I61" s="15">
        <v>2.5000000000000001E-3</v>
      </c>
    </row>
    <row r="62" spans="1:9" x14ac:dyDescent="0.2">
      <c r="A62" s="80" t="s">
        <v>73</v>
      </c>
      <c r="B62" s="55"/>
      <c r="C62" s="55"/>
      <c r="D62" s="55"/>
      <c r="E62" s="55"/>
      <c r="F62" s="55"/>
      <c r="G62" s="55"/>
      <c r="H62" s="55"/>
      <c r="I62" s="10"/>
    </row>
    <row r="63" spans="1:9" x14ac:dyDescent="0.2">
      <c r="A63" s="83" t="s">
        <v>74</v>
      </c>
      <c r="B63" s="84"/>
      <c r="C63" s="84"/>
      <c r="D63" s="84"/>
      <c r="E63" s="84"/>
      <c r="F63" s="84"/>
      <c r="G63" s="84"/>
      <c r="H63" s="85"/>
      <c r="I63" s="15">
        <f>I61-I59</f>
        <v>2.4272278611271029E-3</v>
      </c>
    </row>
    <row r="64" spans="1:9" x14ac:dyDescent="0.2">
      <c r="A64" s="86" t="s">
        <v>75</v>
      </c>
      <c r="B64" s="87"/>
      <c r="C64" s="87"/>
      <c r="D64" s="87"/>
      <c r="E64" s="87"/>
      <c r="F64" s="87"/>
      <c r="G64" s="87"/>
      <c r="H64" s="87"/>
      <c r="I64" s="10"/>
    </row>
    <row r="65" spans="1:9" x14ac:dyDescent="0.2">
      <c r="A65" s="46"/>
      <c r="B65" s="47"/>
      <c r="C65" s="47"/>
      <c r="D65" s="47"/>
      <c r="E65" s="47"/>
      <c r="F65" s="47"/>
      <c r="G65" s="47"/>
      <c r="H65" s="48"/>
      <c r="I65" s="10"/>
    </row>
    <row r="66" spans="1:9" x14ac:dyDescent="0.2">
      <c r="A66" s="57" t="s">
        <v>76</v>
      </c>
      <c r="B66" s="68"/>
      <c r="C66" s="68"/>
      <c r="D66" s="68"/>
      <c r="E66" s="68"/>
      <c r="F66" s="68"/>
      <c r="G66" s="68"/>
      <c r="H66" s="68"/>
      <c r="I66" s="16">
        <v>0</v>
      </c>
    </row>
    <row r="67" spans="1:9" x14ac:dyDescent="0.2">
      <c r="A67" s="83" t="s">
        <v>77</v>
      </c>
      <c r="B67" s="84"/>
      <c r="C67" s="84"/>
      <c r="D67" s="84"/>
      <c r="E67" s="84"/>
      <c r="F67" s="84"/>
      <c r="G67" s="84"/>
      <c r="H67" s="85"/>
      <c r="I67" s="12">
        <f>(I44-I66)/I37</f>
        <v>7.2772138872897327E-5</v>
      </c>
    </row>
    <row r="68" spans="1:9" x14ac:dyDescent="0.2">
      <c r="A68" s="86" t="s">
        <v>78</v>
      </c>
      <c r="B68" s="86"/>
      <c r="C68" s="86"/>
      <c r="D68" s="86"/>
      <c r="E68" s="86"/>
      <c r="F68" s="86"/>
      <c r="G68" s="86"/>
      <c r="H68" s="86"/>
      <c r="I68" s="10"/>
    </row>
    <row r="69" spans="1:9" x14ac:dyDescent="0.2">
      <c r="A69" s="46"/>
      <c r="B69" s="47"/>
      <c r="C69" s="47"/>
      <c r="D69" s="47"/>
      <c r="E69" s="47"/>
      <c r="F69" s="47"/>
      <c r="G69" s="47"/>
      <c r="H69" s="48"/>
      <c r="I69" s="5"/>
    </row>
    <row r="70" spans="1:9" x14ac:dyDescent="0.2">
      <c r="A70" s="57" t="s">
        <v>79</v>
      </c>
      <c r="B70" s="68"/>
      <c r="C70" s="68"/>
      <c r="D70" s="68"/>
      <c r="E70" s="68"/>
      <c r="F70" s="68"/>
      <c r="G70" s="68"/>
      <c r="H70" s="68"/>
      <c r="I70" s="7"/>
    </row>
    <row r="71" spans="1:9" x14ac:dyDescent="0.2">
      <c r="A71" s="88" t="s">
        <v>80</v>
      </c>
      <c r="B71" s="62"/>
      <c r="C71" s="62"/>
      <c r="D71" s="62"/>
      <c r="E71" s="62"/>
      <c r="F71" s="62"/>
      <c r="G71" s="62"/>
      <c r="H71" s="62"/>
      <c r="I71" s="7">
        <f>I31+I44-I66</f>
        <v>74.009</v>
      </c>
    </row>
    <row r="72" spans="1:9" x14ac:dyDescent="0.2">
      <c r="A72" s="88" t="s">
        <v>81</v>
      </c>
      <c r="B72" s="62"/>
      <c r="C72" s="62"/>
      <c r="D72" s="62"/>
      <c r="E72" s="62"/>
      <c r="F72" s="62"/>
      <c r="G72" s="62"/>
      <c r="H72" s="62"/>
      <c r="I72" s="17">
        <f>I71/I33</f>
        <v>3.6033465663126848E-4</v>
      </c>
    </row>
    <row r="73" spans="1:9" x14ac:dyDescent="0.2">
      <c r="A73" s="61"/>
      <c r="B73" s="62"/>
      <c r="C73" s="62"/>
      <c r="D73" s="62"/>
      <c r="E73" s="62"/>
      <c r="F73" s="62"/>
      <c r="G73" s="62"/>
      <c r="H73" s="62"/>
      <c r="I73" s="7"/>
    </row>
    <row r="74" spans="1:9" x14ac:dyDescent="0.2">
      <c r="A74" s="59" t="s">
        <v>82</v>
      </c>
      <c r="B74" s="60"/>
      <c r="C74" s="60"/>
      <c r="D74" s="60"/>
      <c r="E74" s="60"/>
      <c r="F74" s="60"/>
      <c r="G74" s="60"/>
      <c r="H74" s="60"/>
      <c r="I74" s="8"/>
    </row>
    <row r="75" spans="1:9" x14ac:dyDescent="0.2">
      <c r="A75" s="88" t="s">
        <v>83</v>
      </c>
      <c r="B75" s="62"/>
      <c r="C75" s="62"/>
      <c r="D75" s="62"/>
      <c r="E75" s="62"/>
      <c r="F75" s="62"/>
      <c r="G75" s="62"/>
      <c r="H75" s="89"/>
      <c r="I75" s="18">
        <v>2.5000000000000001E-3</v>
      </c>
    </row>
    <row r="76" spans="1:9" x14ac:dyDescent="0.2">
      <c r="A76" s="88" t="s">
        <v>122</v>
      </c>
      <c r="B76" s="62"/>
      <c r="C76" s="62"/>
      <c r="D76" s="62"/>
      <c r="E76" s="62"/>
      <c r="F76" s="62"/>
      <c r="G76" s="62"/>
      <c r="H76" s="62"/>
      <c r="I76" s="9"/>
    </row>
    <row r="77" spans="1:9" x14ac:dyDescent="0.2">
      <c r="A77" s="88" t="s">
        <v>84</v>
      </c>
      <c r="B77" s="62"/>
      <c r="C77" s="62"/>
      <c r="D77" s="62"/>
      <c r="E77" s="62"/>
      <c r="F77" s="62"/>
      <c r="G77" s="62"/>
      <c r="H77" s="62"/>
      <c r="I77" s="19">
        <f>I39+I75</f>
        <v>2.7915580570342831E-3</v>
      </c>
    </row>
    <row r="80" spans="1:9" x14ac:dyDescent="0.2">
      <c r="I80">
        <v>1539</v>
      </c>
    </row>
  </sheetData>
  <mergeCells count="77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42:H42"/>
    <mergeCell ref="A43:H43"/>
    <mergeCell ref="A44:H44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  <mergeCell ref="A45:H45"/>
    <mergeCell ref="A46:H46"/>
    <mergeCell ref="A54:H54"/>
    <mergeCell ref="A55:H55"/>
    <mergeCell ref="A56:H56"/>
    <mergeCell ref="A52:H52"/>
    <mergeCell ref="A53:H53"/>
    <mergeCell ref="A47:H47"/>
    <mergeCell ref="A48:H48"/>
    <mergeCell ref="A49:H49"/>
    <mergeCell ref="A50:H50"/>
    <mergeCell ref="A51:H51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74:H74"/>
    <mergeCell ref="A75:H75"/>
    <mergeCell ref="A76:H76"/>
    <mergeCell ref="A77:H77"/>
    <mergeCell ref="A69:H69"/>
    <mergeCell ref="A70:H70"/>
    <mergeCell ref="A71:H71"/>
    <mergeCell ref="A72:H72"/>
    <mergeCell ref="A73:H73"/>
  </mergeCells>
  <pageMargins left="0.75" right="0.75" top="1" bottom="1" header="0.5" footer="0.5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</vt:lpstr>
      <vt:lpstr>1095</vt:lpstr>
      <vt:lpstr>1211</vt:lpstr>
      <vt:lpstr>1539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פרידמן אמיר</cp:lastModifiedBy>
  <cp:lastPrinted>2024-06-06T13:28:13Z</cp:lastPrinted>
  <dcterms:modified xsi:type="dcterms:W3CDTF">2025-02-11T10:11:25Z</dcterms:modified>
</cp:coreProperties>
</file>