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fi-Filer\users\כללי\אתר חדש\ק.ה.ר\"/>
    </mc:Choice>
  </mc:AlternateContent>
  <workbookProtection workbookPassword="CC43" lockStructure="1"/>
  <bookViews>
    <workbookView xWindow="0" yWindow="0" windowWidth="17250" windowHeight="5175" tabRatio="861" activeTab="12"/>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5251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5" i="5"/>
  <c r="T35" i="5"/>
  <c r="U35" i="5"/>
  <c r="V35" i="5"/>
  <c r="Q35" i="5" s="1"/>
  <c r="W35" i="5"/>
  <c r="S36" i="5"/>
  <c r="T36" i="5"/>
  <c r="U36" i="5"/>
  <c r="V36" i="5"/>
  <c r="W36" i="5"/>
  <c r="S37" i="5"/>
  <c r="T37" i="5"/>
  <c r="U37" i="5"/>
  <c r="V37" i="5"/>
  <c r="W37" i="5"/>
  <c r="S38" i="5"/>
  <c r="S40" i="5" s="1"/>
  <c r="T38" i="5"/>
  <c r="U38" i="5"/>
  <c r="V38" i="5"/>
  <c r="W38" i="5"/>
  <c r="W40" i="5" s="1"/>
  <c r="S39" i="5"/>
  <c r="T39" i="5"/>
  <c r="U39" i="5"/>
  <c r="V39" i="5"/>
  <c r="Q39" i="5" s="1"/>
  <c r="W39" i="5"/>
  <c r="R36" i="5"/>
  <c r="R37" i="5"/>
  <c r="R38" i="5"/>
  <c r="R40" i="5" s="1"/>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R35" i="5"/>
  <c r="T11"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3" i="5"/>
  <c r="C14" i="5"/>
  <c r="C15" i="5"/>
  <c r="C16" i="5"/>
  <c r="C17" i="5"/>
  <c r="C18" i="5" s="1"/>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W50" i="5"/>
  <c r="R50" i="5"/>
  <c r="K50" i="5"/>
  <c r="W44" i="5"/>
  <c r="V44" i="5"/>
  <c r="S44" i="5"/>
  <c r="O44" i="5"/>
  <c r="N44" i="5"/>
  <c r="K44" i="5"/>
  <c r="J43" i="5"/>
  <c r="V40" i="5"/>
  <c r="O40" i="5"/>
  <c r="K40" i="5"/>
  <c r="J38" i="5"/>
  <c r="J12" i="5"/>
  <c r="J17" i="5" s="1"/>
  <c r="J13" i="5"/>
  <c r="J14" i="5"/>
  <c r="J15" i="5"/>
  <c r="J16"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F35" i="4" s="1"/>
  <c r="J12" i="4"/>
  <c r="J13" i="4"/>
  <c r="J14" i="4"/>
  <c r="J15" i="4"/>
  <c r="J17" i="4" s="1"/>
  <c r="J16" i="4"/>
  <c r="I39" i="4"/>
  <c r="H39" i="4"/>
  <c r="G39" i="4"/>
  <c r="F39" i="4"/>
  <c r="E39" i="4"/>
  <c r="D39" i="4"/>
  <c r="I38" i="4"/>
  <c r="H38" i="4"/>
  <c r="G38" i="4"/>
  <c r="F38" i="4"/>
  <c r="E38" i="4"/>
  <c r="D38" i="4"/>
  <c r="I37" i="4"/>
  <c r="H37" i="4"/>
  <c r="G37" i="4"/>
  <c r="F37" i="4"/>
  <c r="E37" i="4"/>
  <c r="D37" i="4"/>
  <c r="I36" i="4"/>
  <c r="I40" i="4" s="1"/>
  <c r="H36" i="4"/>
  <c r="G36" i="4"/>
  <c r="F36" i="4"/>
  <c r="E36" i="4"/>
  <c r="E40" i="4" s="1"/>
  <c r="D36" i="4"/>
  <c r="I35" i="4"/>
  <c r="H35" i="4"/>
  <c r="H40" i="4" s="1"/>
  <c r="G35" i="4"/>
  <c r="G40" i="4" s="1"/>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J40" i="3" s="1"/>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8" i="5" s="1"/>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s="1"/>
  <c r="F18" i="26"/>
  <c r="F19" i="26" s="1"/>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S12" i="8" s="1"/>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1" i="26"/>
  <c r="R14" i="26"/>
  <c r="T11" i="26"/>
  <c r="R12" i="26"/>
  <c r="Q12" i="26" s="1"/>
  <c r="S11" i="26"/>
  <c r="U11" i="26"/>
  <c r="R13" i="26"/>
  <c r="H11" i="26"/>
  <c r="J11" i="26"/>
  <c r="F11" i="26"/>
  <c r="I11" i="26"/>
  <c r="G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V25" i="26" s="1"/>
  <c r="T21" i="26"/>
  <c r="U24" i="26"/>
  <c r="S23" i="26"/>
  <c r="U22" i="26"/>
  <c r="S21" i="26"/>
  <c r="Q21" i="26" s="1"/>
  <c r="U23" i="26"/>
  <c r="U21" i="26"/>
  <c r="T24" i="26"/>
  <c r="V23" i="26"/>
  <c r="Q23" i="26" s="1"/>
  <c r="T22" i="26"/>
  <c r="V21"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V12" i="26"/>
  <c r="S14" i="26"/>
  <c r="N14" i="26"/>
  <c r="O13" i="26"/>
  <c r="H18" i="26"/>
  <c r="J17" i="26"/>
  <c r="E17" i="26" s="1"/>
  <c r="H17" i="26"/>
  <c r="G18" i="26"/>
  <c r="I17" i="26"/>
  <c r="J18" i="26"/>
  <c r="I18" i="26"/>
  <c r="G17" i="26"/>
  <c r="J14" i="26"/>
  <c r="G13" i="26"/>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E11"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S25" i="10" s="1"/>
  <c r="Y24" i="10"/>
  <c r="X24" i="10"/>
  <c r="W24" i="10"/>
  <c r="V24" i="10"/>
  <c r="U24" i="10"/>
  <c r="T24" i="10"/>
  <c r="Y23" i="10"/>
  <c r="X23" i="10"/>
  <c r="X26" i="10" s="1"/>
  <c r="W23" i="10"/>
  <c r="V23" i="10"/>
  <c r="U23" i="10"/>
  <c r="T23" i="10"/>
  <c r="S23" i="10" s="1"/>
  <c r="Y22" i="10"/>
  <c r="X22" i="10"/>
  <c r="W22" i="10"/>
  <c r="V22" i="10"/>
  <c r="U22" i="10"/>
  <c r="T20" i="10"/>
  <c r="T12" i="10"/>
  <c r="T13" i="10"/>
  <c r="S13" i="10" s="1"/>
  <c r="S16" i="10" s="1"/>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I19" i="10"/>
  <c r="H19" i="10"/>
  <c r="G19" i="10"/>
  <c r="F19" i="10"/>
  <c r="F20" i="10" s="1"/>
  <c r="K18" i="10"/>
  <c r="J18" i="10"/>
  <c r="E18" i="10" s="1"/>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E11" i="9" s="1"/>
  <c r="H13" i="9"/>
  <c r="H12" i="9"/>
  <c r="I14" i="9"/>
  <c r="I10" i="9"/>
  <c r="I15" i="9" s="1"/>
  <c r="H14"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K15" i="17"/>
  <c r="D14" i="17"/>
  <c r="E10" i="1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L10" i="11"/>
  <c r="O10" i="11"/>
  <c r="D15" i="17"/>
  <c r="H10" i="11"/>
  <c r="D10" i="11"/>
  <c r="C10" i="11"/>
  <c r="F10" i="11"/>
  <c r="G10" i="11"/>
  <c r="I10" i="11"/>
  <c r="O10" i="19"/>
  <c r="J10" i="19"/>
  <c r="M10" i="19"/>
  <c r="K10" i="19"/>
  <c r="N10" i="19"/>
  <c r="P10" i="19"/>
  <c r="G10" i="19"/>
  <c r="F10" i="19"/>
  <c r="I10" i="19"/>
  <c r="K15" i="8"/>
  <c r="I15" i="8"/>
  <c r="H15" i="8"/>
  <c r="K14" i="8"/>
  <c r="J15" i="8"/>
  <c r="I14" i="8"/>
  <c r="J14" i="8"/>
  <c r="H13" i="8"/>
  <c r="J13" i="8"/>
  <c r="I13" i="8"/>
  <c r="K13" i="8"/>
  <c r="Q10" i="12"/>
  <c r="S10" i="12"/>
  <c r="U10" i="12"/>
  <c r="T10" i="12"/>
  <c r="P20" i="10"/>
  <c r="J10" i="22"/>
  <c r="F10" i="22"/>
  <c r="C10" i="22"/>
  <c r="C22" i="13"/>
  <c r="K106" i="13"/>
  <c r="I25" i="26"/>
  <c r="Q14" i="26"/>
  <c r="K11" i="26"/>
  <c r="G25" i="26"/>
  <c r="S25" i="26"/>
  <c r="H19" i="26"/>
  <c r="Q24" i="26"/>
  <c r="U25" i="26"/>
  <c r="T25" i="26"/>
  <c r="R25" i="26"/>
  <c r="K21" i="26"/>
  <c r="M25" i="26"/>
  <c r="P25" i="26"/>
  <c r="K24" i="26"/>
  <c r="K23" i="26"/>
  <c r="G26" i="10"/>
  <c r="E24" i="26"/>
  <c r="K18" i="26"/>
  <c r="O20" i="10"/>
  <c r="M19" i="26"/>
  <c r="K17" i="26"/>
  <c r="L19" i="26"/>
  <c r="P19" i="26"/>
  <c r="N19" i="26"/>
  <c r="G19" i="26"/>
  <c r="I19" i="26"/>
  <c r="R15" i="26"/>
  <c r="Q13" i="26"/>
  <c r="T15" i="26"/>
  <c r="U15" i="26"/>
  <c r="T16" i="10"/>
  <c r="S15" i="26"/>
  <c r="E18"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Y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E25" i="10"/>
  <c r="S24" i="10"/>
  <c r="Q26" i="10"/>
  <c r="M26" i="10"/>
  <c r="P26" i="10"/>
  <c r="V26" i="10"/>
  <c r="U26" i="10"/>
  <c r="W26" i="10"/>
  <c r="S22" i="10"/>
  <c r="S26" i="10" s="1"/>
  <c r="S14" i="10"/>
  <c r="W16" i="10"/>
  <c r="X16" i="10"/>
  <c r="U16" i="10"/>
  <c r="S12" i="10"/>
  <c r="S11" i="10"/>
  <c r="S15" i="10"/>
  <c r="Y16" i="10"/>
  <c r="V1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G15" i="9"/>
  <c r="G22" i="8"/>
  <c r="E22" i="8"/>
  <c r="E26" i="8" s="1"/>
  <c r="G11" i="8"/>
  <c r="G25" i="8"/>
  <c r="E25" i="8"/>
  <c r="G24" i="8"/>
  <c r="E24" i="8"/>
  <c r="G23" i="8"/>
  <c r="E23" i="8"/>
  <c r="G19" i="8"/>
  <c r="G14" i="8"/>
  <c r="G15" i="8"/>
  <c r="G13" i="8"/>
  <c r="H26" i="8"/>
  <c r="I26" i="8"/>
  <c r="P16" i="8"/>
  <c r="AH20" i="8"/>
  <c r="R20" i="8"/>
  <c r="Q20" i="8"/>
  <c r="AI20" i="8"/>
  <c r="AM20" i="8"/>
  <c r="K26" i="8"/>
  <c r="L25" i="8"/>
  <c r="L22" i="8"/>
  <c r="M26" i="8"/>
  <c r="L106" i="13"/>
  <c r="K19" i="26"/>
  <c r="W18" i="25"/>
  <c r="BA18" i="25"/>
  <c r="BA24" i="25"/>
  <c r="AU24" i="25"/>
  <c r="AO24" i="25"/>
  <c r="AC24" i="25"/>
  <c r="AU19" i="9"/>
  <c r="L19" i="9"/>
  <c r="W14" i="25"/>
  <c r="E18" i="8"/>
  <c r="E20" i="8" s="1"/>
  <c r="F20" i="8"/>
  <c r="G20" i="8"/>
  <c r="E19" i="8"/>
  <c r="S15" i="9"/>
  <c r="AG15" i="9"/>
  <c r="Z25" i="9"/>
  <c r="S25" i="9"/>
  <c r="G26" i="8"/>
  <c r="C49" i="3"/>
  <c r="C47" i="3"/>
  <c r="E51" i="3"/>
  <c r="G51" i="3"/>
  <c r="J47" i="3"/>
  <c r="I51" i="3"/>
  <c r="AE47" i="3"/>
  <c r="K51" i="3"/>
  <c r="M51" i="3"/>
  <c r="D51" i="3"/>
  <c r="F51" i="3"/>
  <c r="O51" i="3"/>
  <c r="H51" i="3"/>
  <c r="D45" i="3"/>
  <c r="F45" i="3"/>
  <c r="H45" i="3"/>
  <c r="K41" i="3"/>
  <c r="P41" i="3"/>
  <c r="R41"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D40" i="4"/>
  <c r="C38" i="4"/>
  <c r="H50" i="4"/>
  <c r="F50" i="4"/>
  <c r="D50" i="4"/>
  <c r="C47" i="4"/>
  <c r="C50" i="4" s="1"/>
  <c r="E50" i="4"/>
  <c r="G50" i="4"/>
  <c r="I50" i="4"/>
  <c r="G44" i="5"/>
  <c r="D44" i="5"/>
  <c r="F44" i="5"/>
  <c r="H50" i="5"/>
  <c r="D50" i="5"/>
  <c r="C46" i="5"/>
  <c r="C48" i="5"/>
  <c r="C50" i="5" s="1"/>
  <c r="G50" i="5"/>
  <c r="E50" i="5"/>
  <c r="I50" i="5"/>
  <c r="F50" i="5"/>
  <c r="T10" i="21" l="1"/>
  <c r="E14" i="9"/>
  <c r="E13" i="9"/>
  <c r="E12" i="9"/>
  <c r="J15" i="9"/>
  <c r="K15" i="9"/>
  <c r="J14" i="25"/>
  <c r="F40" i="4"/>
  <c r="I14" i="25"/>
  <c r="F15" i="9"/>
  <c r="C37" i="4"/>
  <c r="E13" i="25"/>
  <c r="C35" i="4"/>
  <c r="C40" i="4" s="1"/>
  <c r="H10" i="9"/>
  <c r="H15" i="9" s="1"/>
  <c r="H14" i="25"/>
  <c r="E12" i="25"/>
  <c r="G10" i="25"/>
  <c r="G14" i="25" s="1"/>
  <c r="C18" i="4"/>
  <c r="E35" i="5"/>
  <c r="J18" i="5"/>
  <c r="E13" i="26"/>
  <c r="C36" i="5"/>
  <c r="H16" i="10"/>
  <c r="E19" i="26"/>
  <c r="H44" i="5"/>
  <c r="J19" i="26"/>
  <c r="C42" i="5"/>
  <c r="C44" i="5" s="1"/>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AI13" i="25"/>
  <c r="AI14" i="25" s="1"/>
  <c r="N25" i="26"/>
  <c r="Q22" i="26"/>
  <c r="Q25" i="26" s="1"/>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E11" i="26"/>
  <c r="I15" i="26"/>
  <c r="Q11" i="26"/>
  <c r="Q15" i="26" s="1"/>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T40" i="5"/>
  <c r="Q37" i="5"/>
  <c r="Q40" i="5" s="1"/>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E14" i="25" l="1"/>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Q50" i="5"/>
  <c r="X50" i="4"/>
  <c r="AS40" i="4"/>
  <c r="J44" i="4"/>
  <c r="Q44" i="4"/>
  <c r="I48" i="13"/>
  <c r="J107" i="13"/>
  <c r="I107" i="13"/>
  <c r="H42" i="13"/>
  <c r="F105" i="13"/>
  <c r="F107" i="13" s="1"/>
  <c r="G107" i="13"/>
  <c r="G45" i="13"/>
  <c r="F45" i="13" s="1"/>
  <c r="K47" i="13"/>
  <c r="K48" i="13" s="1"/>
  <c r="L112" i="13"/>
  <c r="J50" i="5"/>
  <c r="F102" i="13"/>
  <c r="J47" i="13"/>
  <c r="H45" i="13"/>
  <c r="J111" i="13"/>
  <c r="J109" i="13"/>
  <c r="J113" i="13" s="1"/>
  <c r="AC13" i="24" l="1"/>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W15" i="24" l="1"/>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<sst xmlns="http://schemas.openxmlformats.org/spreadsheetml/2006/main" count="2486" uniqueCount="536">
  <si>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</si>
  <si>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</si>
  <si>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</si>
  <si>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</si>
  <si>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</si>
  <si>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</si>
  <si>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</si>
  <si>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</si>
  <si>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</si>
  <si>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</si>
  <si>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</si>
  <si>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</si>
  <si>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</si>
  <si>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</si>
  <si>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</si>
  <si>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</si>
  <si>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</si>
  <si>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</si>
  <si>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</si>
  <si>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</si>
  <si>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</si>
  <si>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</si>
  <si>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</si>
  <si>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</si>
  <si>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</si>
  <si>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</si>
  <si>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</si>
  <si>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</si>
  <si>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</si>
  <si>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</si>
  <si>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</si>
  <si>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</si>
  <si>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</si>
  <si>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</si>
  <si>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</si>
  <si>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</si>
  <si>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</si>
  <si>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</si>
  <si>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</si>
  <si>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</si>
  <si>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</si>
  <si>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</si>
  <si>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</si>
  <si>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</si>
  <si>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</si>
  <si>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</si>
  <si>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</si>
  <si>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</si>
  <si>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</si>
  <si>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</si>
  <si>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</si>
  <si>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</si>
  <si>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</si>
  <si>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</si>
  <si>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</si>
  <si>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</si>
  <si>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</si>
  <si>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</si>
  <si>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</si>
  <si>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</si>
  <si>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</si>
  <si>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</si>
  <si>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</si>
  <si>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</si>
  <si>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</si>
  <si>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</si>
  <si>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</si>
  <si>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</si>
  <si>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</si>
  <si>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</si>
  <si>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</si>
  <si>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</si>
  <si>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</si>
  <si>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</si>
  <si>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</si>
  <si>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</si>
  <si>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</si>
  <si>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</si>
  <si>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</si>
  <si>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</si>
  <si>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</si>
  <si>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</si>
  <si>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</si>
  <si>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</si>
  <si>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</si>
  <si>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</si>
  <si>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</si>
  <si>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</si>
  <si>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</si>
  <si>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</si>
  <si>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</si>
  <si>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</si>
  <si>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</si>
  <si>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</si>
  <si>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</si>
  <si>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</si>
  <si>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</si>
  <si>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</si>
  <si>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</si>
  <si>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</si>
  <si>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</si>
  <si>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</si>
  <si>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</si>
  <si>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</si>
  <si>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</si>
  <si>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</si>
  <si>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</si>
  <si>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</si>
  <si>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</si>
  <si>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</si>
  <si>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</si>
  <si>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</si>
  <si>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</si>
  <si>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</si>
  <si>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</si>
  <si>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</si>
  <si>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</si>
  <si>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</si>
  <si>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</si>
  <si>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</si>
  <si>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</si>
  <si>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</si>
  <si>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</si>
  <si>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</si>
  <si>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</si>
  <si>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</si>
  <si>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</si>
  <si>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</si>
  <si>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</si>
  <si>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</si>
  <si>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</si>
  <si>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</si>
  <si>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</si>
  <si>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</si>
  <si>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</si>
  <si>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</si>
  <si>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</si>
  <si>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</si>
  <si>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</si>
  <si>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</si>
  <si>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</si>
  <si>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</si>
  <si>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</si>
  <si>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</si>
  <si>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</si>
  <si>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</si>
  <si>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</si>
  <si>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</si>
  <si>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</si>
  <si>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</si>
  <si>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</si>
  <si>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</si>
  <si>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</si>
  <si>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</si>
  <si>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</si>
  <si>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</si>
  <si>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</si>
  <si>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</si>
  <si>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</si>
  <si>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</si>
  <si>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</si>
  <si>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</si>
  <si>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</si>
  <si>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</si>
  <si>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</si>
  <si>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</si>
  <si>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</si>
  <si>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</si>
  <si>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</si>
  <si>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</si>
  <si>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</si>
  <si>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</si>
  <si>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</si>
  <si>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</si>
  <si>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</si>
  <si>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</si>
  <si>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</si>
  <si>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</si>
  <si>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</si>
  <si>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</si>
  <si>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</si>
  <si>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</si>
  <si>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</si>
  <si>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</si>
  <si>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</si>
  <si>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</si>
  <si>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</si>
  <si>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</si>
  <si>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</si>
  <si>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</si>
  <si>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</si>
  <si>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</si>
  <si>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</si>
  <si>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</si>
  <si>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</si>
  <si>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</si>
  <si>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</si>
  <si>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</si>
  <si>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</si>
  <si>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</si>
  <si>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</si>
  <si>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</si>
  <si>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</si>
  <si>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</si>
  <si>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</si>
  <si>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</si>
  <si>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</si>
  <si>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</si>
  <si>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</si>
  <si>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</si>
  <si>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</si>
  <si>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</si>
  <si>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</si>
  <si>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</si>
  <si>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</si>
  <si>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</si>
  <si>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</si>
  <si>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</si>
  <si>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</si>
  <si>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</si>
  <si>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</si>
  <si>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</si>
  <si>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</si>
  <si>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</si>
  <si>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</si>
  <si>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</si>
  <si>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</si>
  <si>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</si>
  <si>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</si>
  <si>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</si>
  <si>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</si>
  <si>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</si>
  <si>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</si>
  <si>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</si>
  <si>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</si>
  <si>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</si>
  <si>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</si>
  <si>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</si>
  <si>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</si>
  <si>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</si>
  <si>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</si>
  <si>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</si>
  <si>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</si>
  <si>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</si>
  <si>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</si>
  <si>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</si>
  <si>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</si>
  <si>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</si>
  <si>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</si>
  <si>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</si>
  <si>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</si>
  <si>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</si>
  <si>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</si>
  <si>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</si>
  <si>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</si>
  <si>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</si>
  <si>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</si>
  <si>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</si>
  <si>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</si>
  <si>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</si>
  <si>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</si>
  <si>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</si>
  <si>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</si>
  <si>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</si>
  <si>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</si>
  <si>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</si>
  <si>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</si>
  <si>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</si>
  <si>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</si>
  <si>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</si>
  <si>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</si>
  <si>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</si>
  <si>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</si>
  <si>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</si>
  <si>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</si>
  <si>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</si>
  <si>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</si>
  <si>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</si>
  <si>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</si>
  <si>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</si>
  <si>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</si>
  <si>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</si>
  <si>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</si>
  <si>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</si>
  <si>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</si>
  <si>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</si>
  <si>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</si>
  <si>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</si>
  <si>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</si>
  <si>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</si>
  <si>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</si>
  <si>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</si>
  <si>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</si>
  <si>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</si>
  <si>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</si>
  <si>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</si>
  <si>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</si>
  <si>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</si>
  <si>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</si>
  <si>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</si>
  <si>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</si>
  <si>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</si>
  <si>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</si>
  <si>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</si>
  <si>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</si>
  <si>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</si>
  <si>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</si>
  <si>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</si>
  <si>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</si>
  <si>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</si>
  <si>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</si>
  <si>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</si>
  <si>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</si>
  <si>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</si>
  <si>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</si>
  <si>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</si>
  <si>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</si>
  <si>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</si>
  <si>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</si>
  <si>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</si>
  <si>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</si>
  <si>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</si>
  <si>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</si>
  <si>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</si>
  <si>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</si>
  <si>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</si>
  <si>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</si>
  <si>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</si>
  <si>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</si>
  <si>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</si>
  <si>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</si>
  <si>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</si>
  <si>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</si>
  <si>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</si>
  <si>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</si>
  <si>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</si>
  <si>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</si>
  <si>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</si>
  <si>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</si>
  <si>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</si>
  <si>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</si>
  <si>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</si>
  <si>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</si>
  <si>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</si>
  <si>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</si>
  <si>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</si>
  <si>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</si>
  <si>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</si>
  <si>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</si>
  <si>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</si>
  <si>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</si>
  <si>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</si>
  <si>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</si>
  <si>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</si>
  <si>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</si>
  <si>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</si>
  <si>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</si>
  <si>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</si>
  <si>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</si>
  <si>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</si>
  <si>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</si>
  <si>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</si>
  <si>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</si>
  <si>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</si>
  <si>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</si>
  <si>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</si>
  <si>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</si>
  <si>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</si>
  <si>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</si>
  <si>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</si>
  <si>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</si>
  <si>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</si>
  <si>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</si>
  <si>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</si>
  <si>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</si>
  <si>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</si>
  <si>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</si>
  <si>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</si>
  <si>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</si>
  <si>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</si>
  <si>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</si>
  <si>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</si>
  <si>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</si>
  <si>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</si>
  <si>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</si>
  <si>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</si>
  <si>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</si>
  <si>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</si>
  <si>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</si>
  <si>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</si>
  <si>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</si>
  <si>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</si>
  <si>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</si>
  <si>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</si>
  <si>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</si>
  <si>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</si>
  <si>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</si>
  <si>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</si>
  <si>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</si>
  <si>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</si>
  <si>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</si>
  <si>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</si>
  <si>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</si>
  <si>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</si>
  <si>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</si>
  <si>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</si>
  <si>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</si>
  <si>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</si>
  <si>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</si>
  <si>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</si>
  <si>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</si>
  <si>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</si>
  <si>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</si>
  <si>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</si>
  <si>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</si>
  <si>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</si>
  <si>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</si>
  <si>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</si>
  <si>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</si>
  <si>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</si>
  <si>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</si>
  <si>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</si>
  <si>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</si>
  <si>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</si>
  <si>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</si>
  <si>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</si>
  <si>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</si>
  <si>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</si>
  <si>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</si>
  <si>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</si>
  <si>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</si>
  <si>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</si>
  <si>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</si>
  <si>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</si>
  <si>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</si>
  <si>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</si>
  <si>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</si>
  <si>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</si>
  <si>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</si>
  <si>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</si>
  <si>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</si>
  <si>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</si>
  <si>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</si>
  <si>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</si>
  <si>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</si>
  <si>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</si>
  <si>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</si>
  <si>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</si>
  <si>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</si>
  <si>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</si>
  <si>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</si>
  <si>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</si>
  <si>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</si>
  <si>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</si>
  <si>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</si>
  <si>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</si>
  <si>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</si>
  <si>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</si>
  <si>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</si>
  <si>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</si>
  <si>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</si>
  <si>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</si>
  <si>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</si>
  <si>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</si>
  <si>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</si>
  <si>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</si>
  <si>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</si>
  <si>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</si>
  <si>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</si>
  <si>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</si>
  <si>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</si>
  <si>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</si>
  <si>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</si>
  <si>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</si>
  <si>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</si>
  <si>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</si>
  <si>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</si>
  <si>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</si>
  <si>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</si>
  <si>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</si>
  <si>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</si>
  <si>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</si>
  <si>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</si>
  <si>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</si>
  <si>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</si>
  <si>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</si>
  <si>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</si>
  <si>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</si>
  <si>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</si>
  <si>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</si>
  <si>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</si>
  <si>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</si>
  <si>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</si>
  <si>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</si>
  <si>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</si>
  <si>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</si>
  <si>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</si>
  <si>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</si>
  <si>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</si>
  <si>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</si>
  <si>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</si>
  <si>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</si>
  <si>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</si>
  <si>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</si>
  <si>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</si>
  <si>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</si>
  <si>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</si>
  <si>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</si>
  <si>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</si>
  <si>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</si>
  <si>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</si>
  <si>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</si>
  <si>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</si>
  <si>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</si>
  <si>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</si>
  <si>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</si>
  <si>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</si>
  <si>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</si>
  <si>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</si>
  <si>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</si>
  <si>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</si>
  <si>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</si>
  <si>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</si>
  <si>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</si>
  <si>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</si>
  <si>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</si>
  <si>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</si>
  <si>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</si>
  <si>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</si>
  <si>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</si>
  <si>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</si>
  <si>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</si>
  <si>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</si>
  <si>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</si>
  <si>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יאיר חן</t>
  </si>
  <si>
    <t>09-9707193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</si>
</sst>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J14" sqref="E14:J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2020</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6</v>
      </c>
      <c r="E11" s="144"/>
      <c r="F11" s="144"/>
      <c r="G11" s="144"/>
      <c r="H11" s="144"/>
      <c r="I11" s="144"/>
      <c r="J11" s="145"/>
      <c r="K11" s="143"/>
      <c r="L11" s="144"/>
      <c r="M11" s="144"/>
      <c r="N11" s="144"/>
      <c r="O11" s="144"/>
      <c r="P11" s="144"/>
      <c r="Q11" s="146"/>
    </row>
    <row r="12" spans="2:17" ht="25.5" x14ac:dyDescent="0.2">
      <c r="B12" s="60" t="s">
        <v>159</v>
      </c>
      <c r="C12" s="61" t="s">
        <v>160</v>
      </c>
      <c r="D12" s="143">
        <v>2038</v>
      </c>
      <c r="E12" s="144"/>
      <c r="F12" s="144"/>
      <c r="G12" s="144"/>
      <c r="H12" s="144"/>
      <c r="I12" s="147"/>
      <c r="J12" s="148"/>
      <c r="K12" s="143"/>
      <c r="L12" s="144"/>
      <c r="M12" s="144"/>
      <c r="N12" s="144"/>
      <c r="O12" s="144"/>
      <c r="P12" s="144"/>
      <c r="Q12" s="146"/>
    </row>
    <row r="13" spans="2:17" ht="25.5" x14ac:dyDescent="0.2">
      <c r="B13" s="62" t="s">
        <v>161</v>
      </c>
      <c r="C13" s="61" t="s">
        <v>162</v>
      </c>
      <c r="D13" s="143">
        <v>89</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1946</v>
      </c>
      <c r="E14" s="150">
        <v>474</v>
      </c>
      <c r="F14" s="150">
        <v>1368</v>
      </c>
      <c r="G14" s="150">
        <v>85</v>
      </c>
      <c r="H14" s="150">
        <v>8</v>
      </c>
      <c r="I14" s="151">
        <v>4</v>
      </c>
      <c r="J14" s="152">
        <v>7</v>
      </c>
      <c r="K14" s="149">
        <f>SUM(L14:Q14)</f>
        <v>0</v>
      </c>
      <c r="L14" s="150"/>
      <c r="M14" s="150"/>
      <c r="N14" s="150"/>
      <c r="O14" s="150"/>
      <c r="P14" s="151"/>
      <c r="Q14" s="153"/>
    </row>
    <row r="15" spans="2:17" ht="38.25" x14ac:dyDescent="0.2">
      <c r="B15" s="62" t="s">
        <v>165</v>
      </c>
      <c r="C15" s="61" t="s">
        <v>166</v>
      </c>
      <c r="D15" s="149">
        <f>IF(D11+D12-D14-D13=0,"",D11+D12-D14-D13)</f>
        <v>9</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2020</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2020</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abSelected="1" workbookViewId="0">
      <selection activeCell="K15" sqref="K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2020</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24</v>
      </c>
      <c r="E11" s="144"/>
      <c r="F11" s="144"/>
      <c r="G11" s="144"/>
      <c r="H11" s="154"/>
      <c r="I11" s="147"/>
      <c r="J11" s="144"/>
      <c r="K11" s="143">
        <v>81</v>
      </c>
      <c r="L11" s="144"/>
      <c r="M11" s="144"/>
      <c r="N11" s="144"/>
      <c r="O11" s="144"/>
      <c r="P11" s="147"/>
      <c r="Q11" s="146"/>
      <c r="R11" s="143"/>
      <c r="S11" s="144"/>
      <c r="T11" s="144"/>
      <c r="U11" s="144"/>
      <c r="V11" s="144"/>
      <c r="W11" s="147"/>
      <c r="X11" s="146"/>
    </row>
    <row r="12" spans="2:24" ht="25.5" x14ac:dyDescent="0.2">
      <c r="B12" s="60" t="s">
        <v>159</v>
      </c>
      <c r="C12" s="61" t="s">
        <v>160</v>
      </c>
      <c r="D12" s="143">
        <v>1705</v>
      </c>
      <c r="E12" s="144"/>
      <c r="F12" s="144"/>
      <c r="G12" s="144"/>
      <c r="H12" s="144"/>
      <c r="I12" s="147"/>
      <c r="J12" s="144"/>
      <c r="K12" s="143">
        <v>768</v>
      </c>
      <c r="L12" s="144"/>
      <c r="M12" s="144"/>
      <c r="N12" s="144"/>
      <c r="O12" s="144"/>
      <c r="P12" s="147"/>
      <c r="Q12" s="146"/>
      <c r="R12" s="143">
        <v>1256</v>
      </c>
      <c r="S12" s="144"/>
      <c r="T12" s="144"/>
      <c r="U12" s="144"/>
      <c r="V12" s="144"/>
      <c r="W12" s="147"/>
      <c r="X12" s="146"/>
    </row>
    <row r="13" spans="2:24" ht="25.5" x14ac:dyDescent="0.2">
      <c r="B13" s="62" t="s">
        <v>161</v>
      </c>
      <c r="C13" s="61" t="s">
        <v>162</v>
      </c>
      <c r="D13" s="143">
        <v>191</v>
      </c>
      <c r="E13" s="144"/>
      <c r="F13" s="144"/>
      <c r="G13" s="144"/>
      <c r="H13" s="144"/>
      <c r="I13" s="147"/>
      <c r="J13" s="144"/>
      <c r="K13" s="143">
        <v>44</v>
      </c>
      <c r="L13" s="144"/>
      <c r="M13" s="144"/>
      <c r="N13" s="144"/>
      <c r="O13" s="144"/>
      <c r="P13" s="147"/>
      <c r="Q13" s="146"/>
      <c r="R13" s="143">
        <v>9</v>
      </c>
      <c r="S13" s="144"/>
      <c r="T13" s="144"/>
      <c r="U13" s="144"/>
      <c r="V13" s="144"/>
      <c r="W13" s="147"/>
      <c r="X13" s="146"/>
    </row>
    <row r="14" spans="2:24" ht="38.25" x14ac:dyDescent="0.2">
      <c r="B14" s="60" t="s">
        <v>163</v>
      </c>
      <c r="C14" s="61" t="s">
        <v>164</v>
      </c>
      <c r="D14" s="149">
        <f>SUM(E14:J14)</f>
        <v>1483</v>
      </c>
      <c r="E14" s="150">
        <v>26</v>
      </c>
      <c r="F14" s="150">
        <v>1042</v>
      </c>
      <c r="G14" s="150">
        <v>192</v>
      </c>
      <c r="H14" s="150">
        <v>72</v>
      </c>
      <c r="I14" s="151">
        <v>31</v>
      </c>
      <c r="J14" s="153">
        <v>120</v>
      </c>
      <c r="K14" s="149">
        <f>SUM(L14:Q14)</f>
        <v>769</v>
      </c>
      <c r="L14" s="150">
        <v>347</v>
      </c>
      <c r="M14" s="150">
        <v>28</v>
      </c>
      <c r="N14" s="150">
        <v>60</v>
      </c>
      <c r="O14" s="150">
        <v>26</v>
      </c>
      <c r="P14" s="151">
        <v>24</v>
      </c>
      <c r="Q14" s="153">
        <v>284</v>
      </c>
      <c r="R14" s="149">
        <f>SUM(S14:X14)</f>
        <v>1247</v>
      </c>
      <c r="S14" s="150">
        <v>329</v>
      </c>
      <c r="T14" s="150">
        <v>862</v>
      </c>
      <c r="U14" s="150">
        <v>45</v>
      </c>
      <c r="V14" s="150">
        <v>8</v>
      </c>
      <c r="W14" s="151">
        <v>3</v>
      </c>
      <c r="X14" s="153"/>
    </row>
    <row r="15" spans="2:24" ht="38.25" x14ac:dyDescent="0.2">
      <c r="B15" s="62" t="s">
        <v>165</v>
      </c>
      <c r="C15" s="61" t="s">
        <v>166</v>
      </c>
      <c r="D15" s="149">
        <f>IF(D11+D12-D14-D13=0,"",D11+D12-D14-D13)</f>
        <v>55</v>
      </c>
      <c r="E15" s="144"/>
      <c r="F15" s="144"/>
      <c r="G15" s="144"/>
      <c r="H15" s="144"/>
      <c r="I15" s="147"/>
      <c r="J15" s="144"/>
      <c r="K15" s="149">
        <f>IF(K11+K12-K14-K13=0,"",K11+K12-K14-K13)</f>
        <v>36</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2020</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2020</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2020</v>
      </c>
    </row>
    <row r="4" spans="1:41" x14ac:dyDescent="0.2">
      <c r="B4" s="182" t="s">
        <v>423</v>
      </c>
    </row>
    <row r="5" spans="1:41" ht="13.5" thickBot="1" x14ac:dyDescent="0.25"/>
    <row r="6" spans="1:41" x14ac:dyDescent="0.2">
      <c r="B6" s="409" t="s">
        <v>179</v>
      </c>
      <c r="C6" s="445"/>
      <c r="D6" s="446"/>
      <c r="E6" s="412" t="s">
        <v>26</v>
      </c>
      <c r="F6" s="413"/>
      <c r="G6" s="413"/>
      <c r="H6" s="413"/>
      <c r="I6" s="413"/>
      <c r="J6" s="414"/>
      <c r="K6" s="418" t="s">
        <v>27</v>
      </c>
      <c r="L6" s="419"/>
      <c r="M6" s="420"/>
      <c r="N6" s="420"/>
      <c r="O6" s="420"/>
      <c r="P6" s="420"/>
      <c r="Q6" s="420"/>
      <c r="R6" s="420"/>
      <c r="S6" s="420"/>
      <c r="T6" s="420"/>
      <c r="U6" s="420"/>
      <c r="V6" s="421"/>
      <c r="W6" s="396" t="s">
        <v>527</v>
      </c>
      <c r="X6" s="397"/>
      <c r="Y6" s="397"/>
      <c r="Z6" s="397"/>
      <c r="AA6" s="397"/>
      <c r="AB6" s="397"/>
      <c r="AC6" s="397"/>
      <c r="AD6" s="397"/>
      <c r="AE6" s="397"/>
      <c r="AF6" s="397"/>
      <c r="AG6" s="397"/>
      <c r="AH6" s="398"/>
    </row>
    <row r="7" spans="1:41" ht="12.75" customHeight="1" x14ac:dyDescent="0.2">
      <c r="A7" s="186"/>
      <c r="B7" s="410"/>
      <c r="C7" s="447"/>
      <c r="D7" s="448"/>
      <c r="E7" s="415"/>
      <c r="F7" s="416"/>
      <c r="G7" s="416"/>
      <c r="H7" s="416"/>
      <c r="I7" s="416"/>
      <c r="J7" s="417"/>
      <c r="K7" s="399" t="s">
        <v>180</v>
      </c>
      <c r="L7" s="400"/>
      <c r="M7" s="401"/>
      <c r="N7" s="401"/>
      <c r="O7" s="401"/>
      <c r="P7" s="401"/>
      <c r="Q7" s="401" t="s">
        <v>181</v>
      </c>
      <c r="R7" s="401"/>
      <c r="S7" s="401"/>
      <c r="T7" s="401"/>
      <c r="U7" s="401"/>
      <c r="V7" s="402"/>
      <c r="W7" s="399" t="s">
        <v>30</v>
      </c>
      <c r="X7" s="400"/>
      <c r="Y7" s="401"/>
      <c r="Z7" s="401"/>
      <c r="AA7" s="401"/>
      <c r="AB7" s="401"/>
      <c r="AC7" s="401" t="s">
        <v>31</v>
      </c>
      <c r="AD7" s="401"/>
      <c r="AE7" s="401"/>
      <c r="AF7" s="401"/>
      <c r="AG7" s="401"/>
      <c r="AH7" s="402"/>
      <c r="AI7" s="279"/>
      <c r="AJ7" s="279"/>
      <c r="AK7" s="279"/>
      <c r="AL7" s="279"/>
      <c r="AM7" s="173"/>
    </row>
    <row r="8" spans="1:41" ht="25.5" customHeight="1" x14ac:dyDescent="0.2">
      <c r="A8" s="186"/>
      <c r="B8" s="410"/>
      <c r="C8" s="447"/>
      <c r="D8" s="448"/>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1"/>
      <c r="C9" s="449"/>
      <c r="D9" s="450"/>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9"/>
      <c r="C26" s="439"/>
      <c r="D26" s="439"/>
      <c r="E26" s="301"/>
      <c r="F26" s="301"/>
      <c r="G26" s="301"/>
      <c r="H26" s="301"/>
      <c r="I26" s="301"/>
      <c r="J26" s="301"/>
    </row>
    <row r="27" spans="1:39" x14ac:dyDescent="0.2">
      <c r="B27" s="364" t="s">
        <v>525</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1"/>
      <c r="D29" s="441"/>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2020</v>
      </c>
      <c r="F3" s="121">
        <f>E3-1</f>
        <v>-1</v>
      </c>
    </row>
    <row r="4" spans="1:68" x14ac:dyDescent="0.2">
      <c r="B4" s="182" t="s">
        <v>423</v>
      </c>
    </row>
    <row r="5" spans="1:68" ht="13.5" thickBot="1" x14ac:dyDescent="0.25"/>
    <row r="6" spans="1:68" x14ac:dyDescent="0.2">
      <c r="A6" s="269"/>
      <c r="B6" s="451" t="s">
        <v>179</v>
      </c>
      <c r="C6" s="445"/>
      <c r="D6" s="446"/>
      <c r="E6" s="454" t="s">
        <v>87</v>
      </c>
      <c r="F6" s="455"/>
      <c r="G6" s="455"/>
      <c r="H6" s="455"/>
      <c r="I6" s="455"/>
      <c r="J6" s="456"/>
      <c r="K6" s="454" t="s">
        <v>88</v>
      </c>
      <c r="L6" s="455"/>
      <c r="M6" s="455"/>
      <c r="N6" s="455"/>
      <c r="O6" s="455"/>
      <c r="P6" s="456"/>
      <c r="Q6" s="454" t="s">
        <v>89</v>
      </c>
      <c r="R6" s="455"/>
      <c r="S6" s="455"/>
      <c r="T6" s="455"/>
      <c r="U6" s="455"/>
      <c r="V6" s="456"/>
      <c r="W6" s="454" t="s">
        <v>90</v>
      </c>
      <c r="X6" s="455"/>
      <c r="Y6" s="455"/>
      <c r="Z6" s="455"/>
      <c r="AA6" s="455"/>
      <c r="AB6" s="456"/>
      <c r="AC6" s="454" t="s">
        <v>91</v>
      </c>
      <c r="AD6" s="455"/>
      <c r="AE6" s="455"/>
      <c r="AF6" s="455"/>
      <c r="AG6" s="455"/>
      <c r="AH6" s="456"/>
      <c r="AI6" s="454" t="s">
        <v>92</v>
      </c>
      <c r="AJ6" s="455"/>
      <c r="AK6" s="455"/>
      <c r="AL6" s="455"/>
      <c r="AM6" s="455"/>
      <c r="AN6" s="456"/>
      <c r="AO6" s="454" t="s">
        <v>93</v>
      </c>
      <c r="AP6" s="455"/>
      <c r="AQ6" s="455"/>
      <c r="AR6" s="455"/>
      <c r="AS6" s="455"/>
      <c r="AT6" s="456"/>
      <c r="AU6" s="454" t="s">
        <v>94</v>
      </c>
      <c r="AV6" s="455"/>
      <c r="AW6" s="455"/>
      <c r="AX6" s="455"/>
      <c r="AY6" s="455"/>
      <c r="AZ6" s="456"/>
      <c r="BA6" s="454" t="s">
        <v>95</v>
      </c>
      <c r="BB6" s="455"/>
      <c r="BC6" s="455"/>
      <c r="BD6" s="455"/>
      <c r="BE6" s="455"/>
      <c r="BF6" s="456"/>
      <c r="BG6" s="279"/>
      <c r="BH6" s="279"/>
      <c r="BI6" s="279"/>
      <c r="BJ6" s="279"/>
      <c r="BK6" s="279"/>
      <c r="BL6" s="173"/>
    </row>
    <row r="7" spans="1:68" ht="25.5" customHeight="1" x14ac:dyDescent="0.2">
      <c r="A7" s="270"/>
      <c r="B7" s="452"/>
      <c r="C7" s="447"/>
      <c r="D7" s="448"/>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3"/>
      <c r="C8" s="449"/>
      <c r="D8" s="450"/>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9"/>
      <c r="C25" s="439"/>
      <c r="D25" s="439"/>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1"/>
      <c r="D28" s="441"/>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אינפיניטי גמל בע"מ</v>
      </c>
    </row>
    <row r="3" spans="1:25" ht="12.75" customHeight="1" x14ac:dyDescent="0.3">
      <c r="A3" s="268"/>
      <c r="B3" s="183" t="str">
        <f>CONCATENATE(הוראות!Z13,הוראות!F13)</f>
        <v>הנתונים ביחידות בודדות לשנת 2020</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1" t="s">
        <v>179</v>
      </c>
      <c r="C7" s="445"/>
      <c r="D7" s="445"/>
      <c r="E7" s="454" t="s">
        <v>140</v>
      </c>
      <c r="F7" s="455"/>
      <c r="G7" s="455"/>
      <c r="H7" s="455"/>
      <c r="I7" s="455"/>
      <c r="J7" s="456"/>
      <c r="K7" s="454" t="s">
        <v>141</v>
      </c>
      <c r="L7" s="455"/>
      <c r="M7" s="455"/>
      <c r="N7" s="455"/>
      <c r="O7" s="455"/>
      <c r="P7" s="456"/>
      <c r="Q7" s="454" t="s">
        <v>142</v>
      </c>
      <c r="R7" s="455"/>
      <c r="S7" s="455"/>
      <c r="T7" s="455"/>
      <c r="U7" s="455"/>
      <c r="V7" s="456"/>
    </row>
    <row r="8" spans="1:25" ht="25.5" customHeight="1" x14ac:dyDescent="0.2">
      <c r="A8" s="270"/>
      <c r="B8" s="447"/>
      <c r="C8" s="447"/>
      <c r="D8" s="447"/>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9"/>
      <c r="C9" s="449"/>
      <c r="D9" s="449"/>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2" t="s">
        <v>73</v>
      </c>
      <c r="C10" s="473"/>
      <c r="D10" s="473"/>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1" t="s">
        <v>183</v>
      </c>
      <c r="C15" s="462"/>
      <c r="D15" s="462"/>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7" t="s">
        <v>184</v>
      </c>
      <c r="C16" s="468"/>
      <c r="D16" s="468"/>
      <c r="E16" s="86"/>
      <c r="F16" s="87"/>
      <c r="G16" s="88"/>
      <c r="H16" s="88"/>
      <c r="I16" s="88"/>
      <c r="J16" s="89"/>
      <c r="K16" s="86"/>
      <c r="L16" s="87"/>
      <c r="M16" s="88"/>
      <c r="N16" s="88"/>
      <c r="O16" s="88"/>
      <c r="P16" s="89"/>
      <c r="Q16" s="86"/>
      <c r="R16" s="87"/>
      <c r="S16" s="88"/>
      <c r="T16" s="88"/>
      <c r="U16" s="88"/>
      <c r="V16" s="89"/>
    </row>
    <row r="17" spans="1:22" x14ac:dyDescent="0.2">
      <c r="A17" s="202">
        <v>1</v>
      </c>
      <c r="B17" s="469" t="s">
        <v>76</v>
      </c>
      <c r="C17" s="470"/>
      <c r="D17" s="471"/>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9" t="s">
        <v>77</v>
      </c>
      <c r="C18" s="470"/>
      <c r="D18" s="471"/>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1" t="s">
        <v>82</v>
      </c>
      <c r="C19" s="462"/>
      <c r="D19" s="462"/>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4" t="s">
        <v>444</v>
      </c>
      <c r="C20" s="475"/>
      <c r="D20" s="476"/>
      <c r="E20" s="86"/>
      <c r="F20" s="87"/>
      <c r="G20" s="88"/>
      <c r="H20" s="88"/>
      <c r="I20" s="88"/>
      <c r="J20" s="89"/>
      <c r="K20" s="86"/>
      <c r="L20" s="87"/>
      <c r="M20" s="88"/>
      <c r="N20" s="88"/>
      <c r="O20" s="88"/>
      <c r="P20" s="89"/>
      <c r="Q20" s="86"/>
      <c r="R20" s="87"/>
      <c r="S20" s="88"/>
      <c r="T20" s="88"/>
      <c r="U20" s="88"/>
      <c r="V20" s="89"/>
    </row>
    <row r="21" spans="1:22" x14ac:dyDescent="0.2">
      <c r="A21" s="202">
        <v>1</v>
      </c>
      <c r="B21" s="469" t="s">
        <v>76</v>
      </c>
      <c r="C21" s="470"/>
      <c r="D21" s="471"/>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9" t="s">
        <v>77</v>
      </c>
      <c r="C22" s="470"/>
      <c r="D22" s="471"/>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9" t="s">
        <v>84</v>
      </c>
      <c r="C23" s="470"/>
      <c r="D23" s="471"/>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1" t="s">
        <v>85</v>
      </c>
      <c r="C24" s="462"/>
      <c r="D24" s="463"/>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4" t="s">
        <v>86</v>
      </c>
      <c r="C25" s="465"/>
      <c r="D25" s="466"/>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9"/>
      <c r="C26" s="439"/>
      <c r="D26" s="439"/>
    </row>
    <row r="27" spans="1:22" x14ac:dyDescent="0.2">
      <c r="A27" s="301"/>
      <c r="B27" s="364" t="s">
        <v>525</v>
      </c>
      <c r="C27" s="364"/>
      <c r="D27" s="364"/>
    </row>
    <row r="28" spans="1:22" x14ac:dyDescent="0.2">
      <c r="A28" s="262"/>
      <c r="B28" s="437"/>
      <c r="C28" s="437"/>
      <c r="D28" s="437"/>
    </row>
    <row r="29" spans="1:22" x14ac:dyDescent="0.2">
      <c r="A29" s="303"/>
      <c r="B29" s="438"/>
      <c r="C29" s="441"/>
      <c r="D29" s="441"/>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0.24357656731757452</v>
      </c>
      <c r="E10" s="116">
        <f>IF('נספח א4 - G'!$D$14=0,"",'נספח א4 - G'!F14/'נספח א4 - G'!$D$14)</f>
        <v>0.70298047276464548</v>
      </c>
      <c r="F10" s="116">
        <f>IF('נספח א4 - G'!$D$14=0,"",'נספח א4 - G'!G14/'נספח א4 - G'!$D$14)</f>
        <v>4.3679342240493323E-2</v>
      </c>
      <c r="G10" s="116">
        <f>IF('נספח א4 - G'!$D$14=0,"",'נספח א4 - G'!H14/'נספח א4 - G'!$D$14)</f>
        <v>4.1109969167523125E-3</v>
      </c>
      <c r="H10" s="116">
        <f>IF('נספח א4 - G'!$D$14=0,"",'נספח א4 - G'!I14/'נספח א4 - G'!$D$14)</f>
        <v>2.0554984583761563E-3</v>
      </c>
      <c r="I10" s="116">
        <f>IF('נספח א4 - G'!$D$14=0,"",'נספח א4 - G'!J14/'נספח א4 - G'!$D$14)</f>
        <v>3.5971223021582736E-3</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E13" sqref="E13"/>
    </sheetView>
  </sheetViews>
  <sheetFormatPr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245</v>
      </c>
      <c r="C13" s="218">
        <f>VLOOKUP(B13,'רשימת גופים'!A3:B230,2,0)</f>
        <v>513621110</v>
      </c>
      <c r="D13" s="155" t="s">
        <v>534</v>
      </c>
      <c r="E13" s="156" t="s">
        <v>535</v>
      </c>
      <c r="F13" s="156">
        <v>2020</v>
      </c>
      <c r="G13" s="209" t="s">
        <v>445</v>
      </c>
      <c r="H13" s="384" t="str">
        <f>CONCATENATE("netunim","_",C13,"_",F13,".xlsx")</f>
        <v>netunim_513621110_2020.xlsx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formula1>List_Names</formula1>
    </dataValidation>
  </dataValidations>
  <hyperlinks>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 ref="F3" r:id="rId1"/>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2020</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2020</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1.753202966958867E-2</v>
      </c>
      <c r="E10" s="116">
        <f>IF('נספח א5 - G'!$D$14=0,"",'נספח א5 - G'!F14/'נספח א5 - G'!$D$14)</f>
        <v>0.70262980445043832</v>
      </c>
      <c r="F10" s="116">
        <f>IF('נספח א5 - G'!$D$14=0,"",'נספח א5 - G'!G14/'נספח א5 - G'!$D$14)</f>
        <v>0.12946729602157789</v>
      </c>
      <c r="G10" s="116">
        <f>IF('נספח א5 - G'!$D$14=0,"",'נספח א5 - G'!H14/'נספח א5 - G'!$D$14)</f>
        <v>4.8550236008091704E-2</v>
      </c>
      <c r="H10" s="116">
        <f>IF('נספח א5 - G'!$D$14=0,"",'נספח א5 - G'!I14/'נספח א5 - G'!$D$14)</f>
        <v>2.0903573836817263E-2</v>
      </c>
      <c r="I10" s="116">
        <f>IF('נספח א5 - G'!$D$14=0,"",'נספח א5 - G'!J14/'נספח א5 - G'!$D$14)</f>
        <v>8.0917060013486183E-2</v>
      </c>
      <c r="J10" s="116">
        <f>IF('נספח א5 - G'!$K$14=0,"",'נספח א5 - G'!K14/'נספח א5 - G'!$K$14)</f>
        <v>1</v>
      </c>
      <c r="K10" s="116">
        <f>IF('נספח א5 - G'!$K$14=0,"",'נספח א5 - G'!L14/'נספח א5 - G'!$K$14)</f>
        <v>0.45123537061118335</v>
      </c>
      <c r="L10" s="116">
        <f>IF('נספח א5 - G'!$K$14=0,"",'נספח א5 - G'!M14/'נספח א5 - G'!$K$14)</f>
        <v>3.6410923276983094E-2</v>
      </c>
      <c r="M10" s="116">
        <f>IF('נספח א5 - G'!$K$14=0,"",'נספח א5 - G'!N14/'נספח א5 - G'!$K$14)</f>
        <v>7.8023407022106639E-2</v>
      </c>
      <c r="N10" s="116">
        <f>IF('נספח א5 - G'!$K$14=0,"",'נספח א5 - G'!O14/'נספח א5 - G'!$K$14)</f>
        <v>3.3810143042912875E-2</v>
      </c>
      <c r="O10" s="116">
        <f>IF('נספח א5 - G'!$K$14=0,"",'נספח א5 - G'!P14/'נספח א5 - G'!$K$14)</f>
        <v>3.1209362808842653E-2</v>
      </c>
      <c r="P10" s="116">
        <f>IF('נספח א5 - G'!$K$14=0,"",'נספח א5 - G'!Q14/'נספח א5 - G'!$K$14)</f>
        <v>0.36931079323797139</v>
      </c>
      <c r="Q10" s="116">
        <f>IF('נספח א5 - G'!$R$14=0,"",'נספח א5 - G'!R14/'נספח א5 - G'!$R$14)</f>
        <v>1</v>
      </c>
      <c r="R10" s="116">
        <f>IF('נספח א5 - G'!$R$14=0,"",'נספח א5 - G'!S14/'נספח א5 - G'!$R$14)</f>
        <v>0.26383319967923013</v>
      </c>
      <c r="S10" s="116">
        <f>IF('נספח א5 - G'!$R$14=0,"",'נספח א5 - G'!T14/'נספח א5 - G'!$R$14)</f>
        <v>0.69125902165196473</v>
      </c>
      <c r="T10" s="116">
        <f>IF('נספח א5 - G'!$R$14=0,"",'נספח א5 - G'!U14/'נספח א5 - G'!$R$14)</f>
        <v>3.6086607858861267E-2</v>
      </c>
      <c r="U10" s="116">
        <f>IF('נספח א5 - G'!$R$14=0,"",'נספח א5 - G'!V14/'נספח א5 - G'!$R$14)</f>
        <v>6.4153969526864474E-3</v>
      </c>
      <c r="V10" s="116">
        <f>IF('נספח א5 - G'!$R$14=0,"",'נספח א5 - G'!W14/'נספח א5 - G'!$R$14)</f>
        <v>2.4057738572574178E-3</v>
      </c>
      <c r="W10" s="117">
        <f>IF('נספח א5 - G'!$R$14=0,"",'נספח א5 - G'!X14/'נספח א5 - G'!$R$14)</f>
        <v>0</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2020</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2020</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19" t="s">
        <v>194</v>
      </c>
      <c r="D6" s="257" t="s">
        <v>33</v>
      </c>
      <c r="E6" s="258"/>
      <c r="F6" s="258"/>
      <c r="G6" s="258"/>
      <c r="H6" s="258"/>
      <c r="I6" s="259"/>
      <c r="J6" s="521" t="s">
        <v>194</v>
      </c>
      <c r="K6" s="508" t="s">
        <v>33</v>
      </c>
      <c r="L6" s="509"/>
      <c r="M6" s="509"/>
      <c r="N6" s="509"/>
      <c r="O6" s="509"/>
      <c r="P6" s="510"/>
    </row>
    <row r="7" spans="1:16" ht="25.5" x14ac:dyDescent="0.2">
      <c r="B7" s="517" t="s">
        <v>34</v>
      </c>
      <c r="C7" s="520"/>
      <c r="D7" s="11" t="s">
        <v>493</v>
      </c>
      <c r="E7" s="47" t="s">
        <v>494</v>
      </c>
      <c r="F7" s="11" t="s">
        <v>392</v>
      </c>
      <c r="G7" s="11" t="s">
        <v>393</v>
      </c>
      <c r="H7" s="11" t="s">
        <v>394</v>
      </c>
      <c r="I7" s="157" t="s">
        <v>41</v>
      </c>
      <c r="J7" s="522"/>
      <c r="K7" s="11" t="s">
        <v>493</v>
      </c>
      <c r="L7" s="47" t="s">
        <v>494</v>
      </c>
      <c r="M7" s="11" t="s">
        <v>392</v>
      </c>
      <c r="N7" s="11" t="s">
        <v>393</v>
      </c>
      <c r="O7" s="11" t="s">
        <v>394</v>
      </c>
      <c r="P7" s="157" t="s">
        <v>41</v>
      </c>
    </row>
    <row r="8" spans="1:16" x14ac:dyDescent="0.2">
      <c r="B8" s="518"/>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2" t="s">
        <v>179</v>
      </c>
      <c r="C30" s="533"/>
      <c r="D30" s="533"/>
      <c r="E30" s="534"/>
      <c r="F30" s="556" t="s">
        <v>87</v>
      </c>
      <c r="G30" s="557"/>
      <c r="H30" s="557"/>
      <c r="I30" s="557"/>
      <c r="J30" s="557"/>
      <c r="K30" s="558"/>
    </row>
    <row r="31" spans="1:16" ht="25.5" x14ac:dyDescent="0.2">
      <c r="A31" s="106"/>
      <c r="B31" s="535"/>
      <c r="C31" s="536"/>
      <c r="D31" s="536"/>
      <c r="E31" s="537"/>
      <c r="F31" s="319" t="s">
        <v>182</v>
      </c>
      <c r="G31" s="11" t="s">
        <v>40</v>
      </c>
      <c r="H31" s="11" t="s">
        <v>392</v>
      </c>
      <c r="I31" s="11" t="s">
        <v>393</v>
      </c>
      <c r="J31" s="11" t="s">
        <v>394</v>
      </c>
      <c r="K31" s="157" t="s">
        <v>41</v>
      </c>
    </row>
    <row r="32" spans="1:16" ht="13.5" thickBot="1" x14ac:dyDescent="0.25">
      <c r="A32" s="107"/>
      <c r="B32" s="538"/>
      <c r="C32" s="539"/>
      <c r="D32" s="539"/>
      <c r="E32" s="540"/>
      <c r="F32" s="67" t="s">
        <v>42</v>
      </c>
      <c r="G32" s="68" t="s">
        <v>43</v>
      </c>
      <c r="H32" s="69" t="s">
        <v>44</v>
      </c>
      <c r="I32" s="69" t="s">
        <v>45</v>
      </c>
      <c r="J32" s="69" t="s">
        <v>46</v>
      </c>
      <c r="K32" s="70" t="s">
        <v>47</v>
      </c>
    </row>
    <row r="33" spans="1:11" x14ac:dyDescent="0.2">
      <c r="A33" s="107" t="s">
        <v>72</v>
      </c>
      <c r="B33" s="541" t="s">
        <v>73</v>
      </c>
      <c r="C33" s="542"/>
      <c r="D33" s="542"/>
      <c r="E33" s="543"/>
      <c r="F33" s="264"/>
      <c r="G33" s="265"/>
      <c r="H33" s="266"/>
      <c r="I33" s="266"/>
      <c r="J33" s="266"/>
      <c r="K33" s="113"/>
    </row>
    <row r="34" spans="1:11" x14ac:dyDescent="0.2">
      <c r="A34" s="166">
        <v>3</v>
      </c>
      <c r="B34" s="544" t="s">
        <v>76</v>
      </c>
      <c r="C34" s="545"/>
      <c r="D34" s="545"/>
      <c r="E34" s="546"/>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7" t="s">
        <v>77</v>
      </c>
      <c r="C35" s="548"/>
      <c r="D35" s="548"/>
      <c r="E35" s="549"/>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7" t="s">
        <v>78</v>
      </c>
      <c r="C36" s="548"/>
      <c r="D36" s="548"/>
      <c r="E36" s="549"/>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7" t="s">
        <v>79</v>
      </c>
      <c r="C37" s="548"/>
      <c r="D37" s="548"/>
      <c r="E37" s="549"/>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4" t="s">
        <v>523</v>
      </c>
      <c r="C38" s="545" t="s">
        <v>460</v>
      </c>
      <c r="D38" s="545"/>
      <c r="E38" s="546"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9" t="s">
        <v>81</v>
      </c>
      <c r="C39" s="560"/>
      <c r="D39" s="560"/>
      <c r="E39" s="561"/>
      <c r="F39" s="86"/>
      <c r="G39" s="87"/>
      <c r="H39" s="88"/>
      <c r="I39" s="88"/>
      <c r="J39" s="88"/>
      <c r="K39" s="89"/>
    </row>
    <row r="40" spans="1:11" x14ac:dyDescent="0.2">
      <c r="A40" s="77">
        <v>1</v>
      </c>
      <c r="B40" s="550" t="s">
        <v>76</v>
      </c>
      <c r="C40" s="551"/>
      <c r="D40" s="551"/>
      <c r="E40" s="552"/>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50" t="s">
        <v>77</v>
      </c>
      <c r="C41" s="551"/>
      <c r="D41" s="551"/>
      <c r="E41" s="552"/>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50" t="s">
        <v>82</v>
      </c>
      <c r="C42" s="551"/>
      <c r="D42" s="551"/>
      <c r="E42" s="552"/>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9" t="s">
        <v>444</v>
      </c>
      <c r="C43" s="560"/>
      <c r="D43" s="560"/>
      <c r="E43" s="561"/>
      <c r="F43" s="86"/>
      <c r="G43" s="87"/>
      <c r="H43" s="88"/>
      <c r="I43" s="88"/>
      <c r="J43" s="88"/>
      <c r="K43" s="89"/>
    </row>
    <row r="44" spans="1:11" x14ac:dyDescent="0.2">
      <c r="A44" s="77">
        <v>1</v>
      </c>
      <c r="B44" s="550" t="s">
        <v>76</v>
      </c>
      <c r="C44" s="551"/>
      <c r="D44" s="551"/>
      <c r="E44" s="552"/>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50" t="s">
        <v>195</v>
      </c>
      <c r="C45" s="551"/>
      <c r="D45" s="551"/>
      <c r="E45" s="552"/>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50" t="s">
        <v>84</v>
      </c>
      <c r="C46" s="551"/>
      <c r="D46" s="551"/>
      <c r="E46" s="552"/>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50" t="s">
        <v>85</v>
      </c>
      <c r="C47" s="551"/>
      <c r="D47" s="551"/>
      <c r="E47" s="552"/>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3" t="s">
        <v>86</v>
      </c>
      <c r="C48" s="554"/>
      <c r="D48" s="554"/>
      <c r="E48" s="555"/>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3" t="s">
        <v>179</v>
      </c>
      <c r="C94" s="524"/>
      <c r="D94" s="524"/>
      <c r="E94" s="525"/>
      <c r="F94" s="505" t="s">
        <v>87</v>
      </c>
      <c r="G94" s="506"/>
      <c r="H94" s="506"/>
      <c r="I94" s="506"/>
      <c r="J94" s="506"/>
      <c r="K94" s="506"/>
      <c r="L94" s="507"/>
    </row>
    <row r="95" spans="1:12" s="322" customFormat="1" ht="25.5" hidden="1" x14ac:dyDescent="0.2">
      <c r="A95" s="323"/>
      <c r="B95" s="526"/>
      <c r="C95" s="527"/>
      <c r="D95" s="527"/>
      <c r="E95" s="528"/>
      <c r="F95" s="324" t="s">
        <v>182</v>
      </c>
      <c r="G95" s="325" t="s">
        <v>493</v>
      </c>
      <c r="H95" s="326" t="s">
        <v>494</v>
      </c>
      <c r="I95" s="325" t="s">
        <v>392</v>
      </c>
      <c r="J95" s="325" t="s">
        <v>393</v>
      </c>
      <c r="K95" s="325" t="s">
        <v>394</v>
      </c>
      <c r="L95" s="327" t="s">
        <v>41</v>
      </c>
    </row>
    <row r="96" spans="1:12" s="322" customFormat="1" ht="13.5" hidden="1" thickBot="1" x14ac:dyDescent="0.25">
      <c r="A96" s="328"/>
      <c r="B96" s="529"/>
      <c r="C96" s="530"/>
      <c r="D96" s="530"/>
      <c r="E96" s="531"/>
      <c r="F96" s="329" t="s">
        <v>42</v>
      </c>
      <c r="G96" s="330" t="s">
        <v>43</v>
      </c>
      <c r="H96" s="331" t="s">
        <v>44</v>
      </c>
      <c r="I96" s="332" t="s">
        <v>45</v>
      </c>
      <c r="J96" s="332" t="s">
        <v>46</v>
      </c>
      <c r="K96" s="332" t="s">
        <v>47</v>
      </c>
      <c r="L96" s="333" t="s">
        <v>48</v>
      </c>
    </row>
    <row r="97" spans="1:12" s="322" customFormat="1" hidden="1" x14ac:dyDescent="0.2">
      <c r="A97" s="328" t="s">
        <v>72</v>
      </c>
      <c r="B97" s="502" t="s">
        <v>73</v>
      </c>
      <c r="C97" s="503"/>
      <c r="D97" s="503"/>
      <c r="E97" s="504"/>
      <c r="F97" s="334"/>
      <c r="G97" s="335"/>
      <c r="H97" s="336"/>
      <c r="I97" s="337"/>
      <c r="J97" s="337"/>
      <c r="K97" s="337"/>
      <c r="L97" s="338"/>
    </row>
    <row r="98" spans="1:12" s="322" customFormat="1" hidden="1" x14ac:dyDescent="0.2">
      <c r="A98" s="339">
        <v>3</v>
      </c>
      <c r="B98" s="499" t="s">
        <v>496</v>
      </c>
      <c r="C98" s="500"/>
      <c r="D98" s="500"/>
      <c r="E98" s="501"/>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499" t="s">
        <v>497</v>
      </c>
      <c r="C99" s="500" t="s">
        <v>456</v>
      </c>
      <c r="D99" s="500"/>
      <c r="E99" s="501"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6" t="s">
        <v>77</v>
      </c>
      <c r="C100" s="497"/>
      <c r="D100" s="497"/>
      <c r="E100" s="49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6" t="s">
        <v>78</v>
      </c>
      <c r="C101" s="497"/>
      <c r="D101" s="497"/>
      <c r="E101" s="49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6" t="s">
        <v>79</v>
      </c>
      <c r="C102" s="497"/>
      <c r="D102" s="497"/>
      <c r="E102" s="49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9" t="s">
        <v>519</v>
      </c>
      <c r="C103" s="500" t="s">
        <v>460</v>
      </c>
      <c r="D103" s="500"/>
      <c r="E103" s="501"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3" t="s">
        <v>81</v>
      </c>
      <c r="C104" s="494"/>
      <c r="D104" s="494"/>
      <c r="E104" s="495"/>
      <c r="F104" s="349"/>
      <c r="G104" s="350"/>
      <c r="H104" s="350"/>
      <c r="I104" s="351"/>
      <c r="J104" s="351"/>
      <c r="K104" s="351"/>
      <c r="L104" s="352"/>
    </row>
    <row r="105" spans="1:12" s="322" customFormat="1" hidden="1" x14ac:dyDescent="0.2">
      <c r="A105" s="353">
        <v>1</v>
      </c>
      <c r="B105" s="487" t="s">
        <v>76</v>
      </c>
      <c r="C105" s="488"/>
      <c r="D105" s="488"/>
      <c r="E105" s="489"/>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7" t="s">
        <v>77</v>
      </c>
      <c r="C106" s="488"/>
      <c r="D106" s="488"/>
      <c r="E106" s="489"/>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7" t="s">
        <v>82</v>
      </c>
      <c r="C107" s="488"/>
      <c r="D107" s="488"/>
      <c r="E107" s="489"/>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3" t="s">
        <v>444</v>
      </c>
      <c r="C108" s="494"/>
      <c r="D108" s="494"/>
      <c r="E108" s="495"/>
      <c r="F108" s="349"/>
      <c r="G108" s="350"/>
      <c r="H108" s="350"/>
      <c r="I108" s="351"/>
      <c r="J108" s="351"/>
      <c r="K108" s="351"/>
      <c r="L108" s="352"/>
    </row>
    <row r="109" spans="1:12" s="322" customFormat="1" hidden="1" x14ac:dyDescent="0.2">
      <c r="A109" s="353">
        <v>1</v>
      </c>
      <c r="B109" s="487" t="s">
        <v>76</v>
      </c>
      <c r="C109" s="488"/>
      <c r="D109" s="488"/>
      <c r="E109" s="489"/>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7" t="s">
        <v>195</v>
      </c>
      <c r="C110" s="488"/>
      <c r="D110" s="488"/>
      <c r="E110" s="489"/>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7" t="s">
        <v>84</v>
      </c>
      <c r="C111" s="488"/>
      <c r="D111" s="488"/>
      <c r="E111" s="489"/>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7" t="s">
        <v>85</v>
      </c>
      <c r="C112" s="488"/>
      <c r="D112" s="488"/>
      <c r="E112" s="489"/>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90" t="s">
        <v>86</v>
      </c>
      <c r="C113" s="491"/>
      <c r="D113" s="491"/>
      <c r="E113" s="492"/>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28" workbookViewId="0">
      <selection activeCell="A209" sqref="A209"/>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אינפיניטי גמל בע"מ</v>
      </c>
    </row>
    <row r="3" spans="1:145" ht="15.75" x14ac:dyDescent="0.25">
      <c r="B3" s="183" t="str">
        <f>CONCATENATE(הוראות!Z13,הוראות!F13)</f>
        <v>הנתונים ביחידות בודדות לשנת 2020</v>
      </c>
    </row>
    <row r="4" spans="1:145" ht="12.75" customHeight="1" x14ac:dyDescent="0.2">
      <c r="B4" s="182" t="s">
        <v>423</v>
      </c>
      <c r="C4" s="424" t="s">
        <v>26</v>
      </c>
      <c r="D4" s="425"/>
      <c r="E4" s="425"/>
      <c r="F4" s="425"/>
      <c r="G4" s="425"/>
      <c r="H4" s="425"/>
      <c r="I4" s="426"/>
      <c r="J4" s="431" t="s">
        <v>27</v>
      </c>
      <c r="K4" s="432"/>
      <c r="L4" s="432"/>
      <c r="M4" s="432"/>
      <c r="N4" s="432"/>
      <c r="O4" s="432"/>
      <c r="P4" s="432"/>
      <c r="Q4" s="432"/>
      <c r="R4" s="432"/>
      <c r="S4" s="432"/>
      <c r="T4" s="432"/>
      <c r="U4" s="432"/>
      <c r="V4" s="432"/>
      <c r="W4" s="433"/>
      <c r="X4" s="431" t="s">
        <v>527</v>
      </c>
      <c r="Y4" s="432"/>
      <c r="Z4" s="432"/>
      <c r="AA4" s="432"/>
      <c r="AB4" s="432"/>
      <c r="AC4" s="432"/>
      <c r="AD4" s="432"/>
      <c r="AE4" s="432"/>
      <c r="AF4" s="432"/>
      <c r="AG4" s="432"/>
      <c r="AH4" s="432"/>
      <c r="AI4" s="432"/>
      <c r="AJ4" s="432"/>
      <c r="AK4" s="433"/>
      <c r="AL4" s="431" t="s">
        <v>528</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28</v>
      </c>
      <c r="K5" s="435"/>
      <c r="L5" s="435"/>
      <c r="M5" s="435"/>
      <c r="N5" s="435"/>
      <c r="O5" s="435"/>
      <c r="P5" s="436"/>
      <c r="Q5" s="434" t="s">
        <v>29</v>
      </c>
      <c r="R5" s="435"/>
      <c r="S5" s="435"/>
      <c r="T5" s="435"/>
      <c r="U5" s="435"/>
      <c r="V5" s="435"/>
      <c r="W5" s="436"/>
      <c r="X5" s="434" t="s">
        <v>30</v>
      </c>
      <c r="Y5" s="422"/>
      <c r="Z5" s="422"/>
      <c r="AA5" s="422"/>
      <c r="AB5" s="422"/>
      <c r="AC5" s="422"/>
      <c r="AD5" s="423"/>
      <c r="AE5" s="434" t="s">
        <v>31</v>
      </c>
      <c r="AF5" s="422"/>
      <c r="AG5" s="422"/>
      <c r="AH5" s="422"/>
      <c r="AI5" s="422"/>
      <c r="AJ5" s="422"/>
      <c r="AK5" s="423"/>
      <c r="AL5" s="434" t="s">
        <v>30</v>
      </c>
      <c r="AM5" s="422"/>
      <c r="AN5" s="422"/>
      <c r="AO5" s="422"/>
      <c r="AP5" s="422"/>
      <c r="AQ5" s="422"/>
      <c r="AR5" s="423"/>
      <c r="AS5" s="434" t="s">
        <v>31</v>
      </c>
      <c r="AT5" s="422"/>
      <c r="AU5" s="422"/>
      <c r="AV5" s="422"/>
      <c r="AW5" s="422"/>
      <c r="AX5" s="422"/>
      <c r="AY5" s="423"/>
    </row>
    <row r="6" spans="1:145" ht="12.75" customHeight="1" x14ac:dyDescent="0.2">
      <c r="A6" s="159"/>
      <c r="B6" s="159"/>
      <c r="C6" s="405" t="s">
        <v>32</v>
      </c>
      <c r="D6" s="260"/>
      <c r="E6" s="407" t="s">
        <v>33</v>
      </c>
      <c r="F6" s="407"/>
      <c r="G6" s="407"/>
      <c r="H6" s="407"/>
      <c r="I6" s="408"/>
      <c r="J6" s="405" t="str">
        <f>C6</f>
        <v>סה"כ מספר תביעות</v>
      </c>
      <c r="K6" s="422" t="s">
        <v>33</v>
      </c>
      <c r="L6" s="422"/>
      <c r="M6" s="422"/>
      <c r="N6" s="422"/>
      <c r="O6" s="422"/>
      <c r="P6" s="423"/>
      <c r="Q6" s="405" t="str">
        <f>C6</f>
        <v>סה"כ מספר תביעות</v>
      </c>
      <c r="R6" s="422" t="s">
        <v>33</v>
      </c>
      <c r="S6" s="422"/>
      <c r="T6" s="422"/>
      <c r="U6" s="422"/>
      <c r="V6" s="422"/>
      <c r="W6" s="423"/>
      <c r="X6" s="405" t="str">
        <f>C6</f>
        <v>סה"כ מספר תביעות</v>
      </c>
      <c r="Y6" s="422" t="s">
        <v>33</v>
      </c>
      <c r="Z6" s="422"/>
      <c r="AA6" s="422"/>
      <c r="AB6" s="422"/>
      <c r="AC6" s="422"/>
      <c r="AD6" s="423"/>
      <c r="AE6" s="405" t="str">
        <f>J6</f>
        <v>סה"כ מספר תביעות</v>
      </c>
      <c r="AF6" s="422" t="s">
        <v>33</v>
      </c>
      <c r="AG6" s="422"/>
      <c r="AH6" s="422"/>
      <c r="AI6" s="422"/>
      <c r="AJ6" s="422"/>
      <c r="AK6" s="423"/>
      <c r="AL6" s="405" t="str">
        <f>Q6</f>
        <v>סה"כ מספר תביעות</v>
      </c>
      <c r="AM6" s="422" t="s">
        <v>33</v>
      </c>
      <c r="AN6" s="422"/>
      <c r="AO6" s="422"/>
      <c r="AP6" s="422"/>
      <c r="AQ6" s="422"/>
      <c r="AR6" s="423"/>
      <c r="AS6" s="405" t="str">
        <f>X6</f>
        <v>סה"כ מספר תביעות</v>
      </c>
      <c r="AT6" s="422" t="s">
        <v>33</v>
      </c>
      <c r="AU6" s="422"/>
      <c r="AV6" s="422"/>
      <c r="AW6" s="422"/>
      <c r="AX6" s="422"/>
      <c r="AY6" s="423"/>
    </row>
    <row r="7" spans="1:145" ht="25.5" customHeight="1" x14ac:dyDescent="0.2">
      <c r="A7" s="159"/>
      <c r="B7" s="403" t="s">
        <v>34</v>
      </c>
      <c r="C7" s="406"/>
      <c r="D7" s="240" t="s">
        <v>500</v>
      </c>
      <c r="E7" s="47" t="s">
        <v>501</v>
      </c>
      <c r="F7" s="47" t="s">
        <v>36</v>
      </c>
      <c r="G7" s="47" t="s">
        <v>37</v>
      </c>
      <c r="H7" s="47" t="s">
        <v>38</v>
      </c>
      <c r="I7" s="160" t="s">
        <v>39</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row>
    <row r="8" spans="1:145" ht="12.75" customHeight="1" x14ac:dyDescent="0.2">
      <c r="A8" s="159"/>
      <c r="B8" s="40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9" t="s">
        <v>179</v>
      </c>
      <c r="C31" s="412" t="s">
        <v>26</v>
      </c>
      <c r="D31" s="413"/>
      <c r="E31" s="413"/>
      <c r="F31" s="413"/>
      <c r="G31" s="413"/>
      <c r="H31" s="413"/>
      <c r="I31" s="414"/>
      <c r="J31" s="418" t="s">
        <v>27</v>
      </c>
      <c r="K31" s="419"/>
      <c r="L31" s="420"/>
      <c r="M31" s="420"/>
      <c r="N31" s="420"/>
      <c r="O31" s="420"/>
      <c r="P31" s="420"/>
      <c r="Q31" s="420"/>
      <c r="R31" s="420"/>
      <c r="S31" s="420"/>
      <c r="T31" s="420"/>
      <c r="U31" s="420"/>
      <c r="V31" s="420"/>
      <c r="W31" s="421"/>
      <c r="X31" s="396" t="s">
        <v>499</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180</v>
      </c>
      <c r="K32" s="400"/>
      <c r="L32" s="401"/>
      <c r="M32" s="401"/>
      <c r="N32" s="401"/>
      <c r="O32" s="401"/>
      <c r="P32" s="401"/>
      <c r="Q32" s="401" t="s">
        <v>181</v>
      </c>
      <c r="R32" s="401"/>
      <c r="S32" s="401"/>
      <c r="T32" s="401"/>
      <c r="U32" s="401"/>
      <c r="V32" s="401"/>
      <c r="W32" s="402"/>
      <c r="X32" s="399" t="s">
        <v>30</v>
      </c>
      <c r="Y32" s="400"/>
      <c r="Z32" s="401"/>
      <c r="AA32" s="401"/>
      <c r="AB32" s="401"/>
      <c r="AC32" s="401"/>
      <c r="AD32" s="401"/>
      <c r="AE32" s="401" t="s">
        <v>31</v>
      </c>
      <c r="AF32" s="401"/>
      <c r="AG32" s="401"/>
      <c r="AH32" s="401"/>
      <c r="AI32" s="401"/>
      <c r="AJ32" s="401"/>
      <c r="AK32" s="402"/>
      <c r="AL32" s="279"/>
      <c r="AM32" s="279"/>
      <c r="AN32" s="279"/>
      <c r="AO32" s="279"/>
      <c r="AP32" s="173"/>
    </row>
    <row r="33" spans="1:44" ht="25.5" hidden="1" customHeight="1" x14ac:dyDescent="0.2">
      <c r="A33" s="186"/>
      <c r="B33" s="410"/>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1"/>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2020</v>
      </c>
    </row>
    <row r="4" spans="1:46" x14ac:dyDescent="0.2">
      <c r="B4" s="182" t="s">
        <v>423</v>
      </c>
    </row>
    <row r="5" spans="1:46" ht="13.5" thickBot="1" x14ac:dyDescent="0.25"/>
    <row r="6" spans="1:46" x14ac:dyDescent="0.2">
      <c r="B6" s="409" t="s">
        <v>179</v>
      </c>
      <c r="C6" s="445"/>
      <c r="D6" s="446"/>
      <c r="E6" s="412" t="s">
        <v>26</v>
      </c>
      <c r="F6" s="413"/>
      <c r="G6" s="413"/>
      <c r="H6" s="413"/>
      <c r="I6" s="413"/>
      <c r="J6" s="413"/>
      <c r="K6" s="414"/>
      <c r="L6" s="418" t="s">
        <v>27</v>
      </c>
      <c r="M6" s="419"/>
      <c r="N6" s="420"/>
      <c r="O6" s="420"/>
      <c r="P6" s="420"/>
      <c r="Q6" s="420"/>
      <c r="R6" s="420"/>
      <c r="S6" s="420"/>
      <c r="T6" s="420"/>
      <c r="U6" s="420"/>
      <c r="V6" s="420"/>
      <c r="W6" s="420"/>
      <c r="X6" s="420"/>
      <c r="Y6" s="421"/>
      <c r="Z6" s="396" t="s">
        <v>499</v>
      </c>
      <c r="AA6" s="397"/>
      <c r="AB6" s="397"/>
      <c r="AC6" s="397"/>
      <c r="AD6" s="397"/>
      <c r="AE6" s="397"/>
      <c r="AF6" s="397"/>
      <c r="AG6" s="397"/>
      <c r="AH6" s="397"/>
      <c r="AI6" s="397"/>
      <c r="AJ6" s="397"/>
      <c r="AK6" s="397"/>
      <c r="AL6" s="397"/>
      <c r="AM6" s="398"/>
    </row>
    <row r="7" spans="1:46" ht="12.75" customHeight="1" x14ac:dyDescent="0.2">
      <c r="A7" s="186"/>
      <c r="B7" s="410"/>
      <c r="C7" s="447"/>
      <c r="D7" s="448"/>
      <c r="E7" s="415"/>
      <c r="F7" s="416"/>
      <c r="G7" s="416"/>
      <c r="H7" s="416"/>
      <c r="I7" s="416"/>
      <c r="J7" s="416"/>
      <c r="K7" s="417"/>
      <c r="L7" s="399" t="s">
        <v>180</v>
      </c>
      <c r="M7" s="400"/>
      <c r="N7" s="401"/>
      <c r="O7" s="401"/>
      <c r="P7" s="401"/>
      <c r="Q7" s="401"/>
      <c r="R7" s="401"/>
      <c r="S7" s="401" t="s">
        <v>181</v>
      </c>
      <c r="T7" s="401"/>
      <c r="U7" s="401"/>
      <c r="V7" s="401"/>
      <c r="W7" s="401"/>
      <c r="X7" s="401"/>
      <c r="Y7" s="402"/>
      <c r="Z7" s="399" t="s">
        <v>30</v>
      </c>
      <c r="AA7" s="400"/>
      <c r="AB7" s="401"/>
      <c r="AC7" s="401"/>
      <c r="AD7" s="401"/>
      <c r="AE7" s="401"/>
      <c r="AF7" s="401"/>
      <c r="AG7" s="401" t="s">
        <v>31</v>
      </c>
      <c r="AH7" s="401"/>
      <c r="AI7" s="401"/>
      <c r="AJ7" s="401"/>
      <c r="AK7" s="401"/>
      <c r="AL7" s="401"/>
      <c r="AM7" s="402"/>
      <c r="AN7" s="279"/>
      <c r="AO7" s="279"/>
      <c r="AP7" s="279"/>
      <c r="AQ7" s="279"/>
      <c r="AR7" s="173"/>
    </row>
    <row r="8" spans="1:46" ht="25.5" customHeight="1" x14ac:dyDescent="0.2">
      <c r="A8" s="186"/>
      <c r="B8" s="410"/>
      <c r="C8" s="447"/>
      <c r="D8" s="448"/>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1"/>
      <c r="C9" s="449"/>
      <c r="D9" s="450"/>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2" t="s">
        <v>498</v>
      </c>
      <c r="C11" s="443"/>
      <c r="D11" s="444"/>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42" t="s">
        <v>497</v>
      </c>
      <c r="C12" s="443"/>
      <c r="D12" s="444"/>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9"/>
      <c r="C27" s="439"/>
      <c r="D27" s="439"/>
      <c r="E27" s="263"/>
      <c r="F27" s="263"/>
      <c r="G27" s="263"/>
      <c r="H27" s="263"/>
      <c r="I27" s="263"/>
      <c r="J27" s="263"/>
      <c r="K27" s="263"/>
    </row>
    <row r="28" spans="1:44" x14ac:dyDescent="0.2">
      <c r="A28" s="263"/>
      <c r="B28" s="440"/>
      <c r="C28" s="440"/>
      <c r="D28" s="440"/>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1"/>
      <c r="D30" s="441"/>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אינפיניטי גמל בע"מ</v>
      </c>
    </row>
    <row r="3" spans="1:121" ht="15.75" x14ac:dyDescent="0.25">
      <c r="B3" s="225" t="str">
        <f>CONCATENATE(הוראות!Z13,הוראות!F13)</f>
        <v>הנתונים ביחידות בודדות לשנת 2020</v>
      </c>
    </row>
    <row r="4" spans="1:121" ht="12.75" customHeight="1" x14ac:dyDescent="0.2">
      <c r="B4" s="182" t="s">
        <v>423</v>
      </c>
      <c r="C4" s="431" t="s">
        <v>87</v>
      </c>
      <c r="D4" s="432"/>
      <c r="E4" s="432"/>
      <c r="F4" s="432"/>
      <c r="G4" s="432"/>
      <c r="H4" s="432"/>
      <c r="I4" s="432"/>
      <c r="J4" s="432"/>
      <c r="K4" s="432"/>
      <c r="L4" s="432"/>
      <c r="M4" s="432"/>
      <c r="N4" s="432"/>
      <c r="O4" s="432"/>
      <c r="P4" s="433"/>
      <c r="Q4" s="431" t="s">
        <v>88</v>
      </c>
      <c r="R4" s="432"/>
      <c r="S4" s="432"/>
      <c r="T4" s="432"/>
      <c r="U4" s="432"/>
      <c r="V4" s="432"/>
      <c r="W4" s="432"/>
      <c r="X4" s="432"/>
      <c r="Y4" s="432"/>
      <c r="Z4" s="432"/>
      <c r="AA4" s="432"/>
      <c r="AB4" s="432"/>
      <c r="AC4" s="432"/>
      <c r="AD4" s="433"/>
      <c r="AE4" s="431" t="s">
        <v>89</v>
      </c>
      <c r="AF4" s="432"/>
      <c r="AG4" s="432"/>
      <c r="AH4" s="432"/>
      <c r="AI4" s="432"/>
      <c r="AJ4" s="432"/>
      <c r="AK4" s="432"/>
      <c r="AL4" s="432"/>
      <c r="AM4" s="432"/>
      <c r="AN4" s="432"/>
      <c r="AO4" s="432"/>
      <c r="AP4" s="432"/>
      <c r="AQ4" s="432"/>
      <c r="AR4" s="433"/>
      <c r="AS4" s="431" t="s">
        <v>90</v>
      </c>
      <c r="AT4" s="432"/>
      <c r="AU4" s="432"/>
      <c r="AV4" s="432"/>
      <c r="AW4" s="432"/>
      <c r="AX4" s="432"/>
      <c r="AY4" s="432"/>
      <c r="AZ4" s="432"/>
      <c r="BA4" s="432"/>
      <c r="BB4" s="432"/>
      <c r="BC4" s="432"/>
      <c r="BD4" s="432"/>
      <c r="BE4" s="432"/>
      <c r="BF4" s="433"/>
      <c r="BG4" s="424" t="s">
        <v>91</v>
      </c>
      <c r="BH4" s="425"/>
      <c r="BI4" s="425"/>
      <c r="BJ4" s="425"/>
      <c r="BK4" s="425"/>
      <c r="BL4" s="425"/>
      <c r="BM4" s="426"/>
      <c r="BN4" s="431" t="s">
        <v>92</v>
      </c>
      <c r="BO4" s="432"/>
      <c r="BP4" s="432"/>
      <c r="BQ4" s="432"/>
      <c r="BR4" s="432"/>
      <c r="BS4" s="432"/>
      <c r="BT4" s="432"/>
      <c r="BU4" s="432"/>
      <c r="BV4" s="432"/>
      <c r="BW4" s="432"/>
      <c r="BX4" s="432"/>
      <c r="BY4" s="432"/>
      <c r="BZ4" s="432"/>
      <c r="CA4" s="433"/>
      <c r="CB4" s="431" t="s">
        <v>93</v>
      </c>
      <c r="CC4" s="432"/>
      <c r="CD4" s="432"/>
      <c r="CE4" s="432"/>
      <c r="CF4" s="432"/>
      <c r="CG4" s="432"/>
      <c r="CH4" s="432"/>
      <c r="CI4" s="432"/>
      <c r="CJ4" s="432"/>
      <c r="CK4" s="432"/>
      <c r="CL4" s="432"/>
      <c r="CM4" s="432"/>
      <c r="CN4" s="432"/>
      <c r="CO4" s="433"/>
      <c r="CP4" s="431" t="s">
        <v>94</v>
      </c>
      <c r="CQ4" s="432"/>
      <c r="CR4" s="432"/>
      <c r="CS4" s="432"/>
      <c r="CT4" s="432"/>
      <c r="CU4" s="432"/>
      <c r="CV4" s="432"/>
      <c r="CW4" s="432"/>
      <c r="CX4" s="432"/>
      <c r="CY4" s="432"/>
      <c r="CZ4" s="432"/>
      <c r="DA4" s="432"/>
      <c r="DB4" s="432"/>
      <c r="DC4" s="433"/>
      <c r="DD4" s="424" t="s">
        <v>95</v>
      </c>
      <c r="DE4" s="425"/>
      <c r="DF4" s="425"/>
      <c r="DG4" s="425"/>
      <c r="DH4" s="425"/>
      <c r="DI4" s="425"/>
      <c r="DJ4" s="425"/>
      <c r="DK4" s="425"/>
      <c r="DL4" s="425"/>
      <c r="DM4" s="425"/>
      <c r="DN4" s="425"/>
      <c r="DO4" s="425"/>
      <c r="DP4" s="425"/>
      <c r="DQ4" s="426"/>
    </row>
    <row r="5" spans="1:121" ht="12.75" customHeight="1" x14ac:dyDescent="0.2">
      <c r="B5" s="226"/>
      <c r="C5" s="434" t="s">
        <v>96</v>
      </c>
      <c r="D5" s="435"/>
      <c r="E5" s="435"/>
      <c r="F5" s="435"/>
      <c r="G5" s="435"/>
      <c r="H5" s="435"/>
      <c r="I5" s="436"/>
      <c r="J5" s="434" t="s">
        <v>97</v>
      </c>
      <c r="K5" s="435"/>
      <c r="L5" s="435"/>
      <c r="M5" s="435"/>
      <c r="N5" s="435"/>
      <c r="O5" s="435"/>
      <c r="P5" s="436"/>
      <c r="Q5" s="434" t="s">
        <v>96</v>
      </c>
      <c r="R5" s="435"/>
      <c r="S5" s="435"/>
      <c r="T5" s="435"/>
      <c r="U5" s="435"/>
      <c r="V5" s="435"/>
      <c r="W5" s="436"/>
      <c r="X5" s="434" t="s">
        <v>97</v>
      </c>
      <c r="Y5" s="435"/>
      <c r="Z5" s="435"/>
      <c r="AA5" s="435"/>
      <c r="AB5" s="435"/>
      <c r="AC5" s="435"/>
      <c r="AD5" s="436"/>
      <c r="AE5" s="434" t="s">
        <v>96</v>
      </c>
      <c r="AF5" s="435"/>
      <c r="AG5" s="435"/>
      <c r="AH5" s="435"/>
      <c r="AI5" s="435"/>
      <c r="AJ5" s="435"/>
      <c r="AK5" s="436"/>
      <c r="AL5" s="434" t="s">
        <v>97</v>
      </c>
      <c r="AM5" s="435"/>
      <c r="AN5" s="435"/>
      <c r="AO5" s="435"/>
      <c r="AP5" s="435"/>
      <c r="AQ5" s="435"/>
      <c r="AR5" s="436"/>
      <c r="AS5" s="434" t="s">
        <v>96</v>
      </c>
      <c r="AT5" s="435"/>
      <c r="AU5" s="435"/>
      <c r="AV5" s="435"/>
      <c r="AW5" s="435"/>
      <c r="AX5" s="435"/>
      <c r="AY5" s="436"/>
      <c r="AZ5" s="434" t="s">
        <v>97</v>
      </c>
      <c r="BA5" s="435"/>
      <c r="BB5" s="435"/>
      <c r="BC5" s="435"/>
      <c r="BD5" s="435"/>
      <c r="BE5" s="435"/>
      <c r="BF5" s="436"/>
      <c r="BG5" s="427"/>
      <c r="BH5" s="429"/>
      <c r="BI5" s="429"/>
      <c r="BJ5" s="429"/>
      <c r="BK5" s="429"/>
      <c r="BL5" s="429"/>
      <c r="BM5" s="430"/>
      <c r="BN5" s="434" t="s">
        <v>96</v>
      </c>
      <c r="BO5" s="435"/>
      <c r="BP5" s="435"/>
      <c r="BQ5" s="435"/>
      <c r="BR5" s="435"/>
      <c r="BS5" s="435"/>
      <c r="BT5" s="436"/>
      <c r="BU5" s="434" t="s">
        <v>97</v>
      </c>
      <c r="BV5" s="435"/>
      <c r="BW5" s="435"/>
      <c r="BX5" s="435"/>
      <c r="BY5" s="435"/>
      <c r="BZ5" s="435"/>
      <c r="CA5" s="436"/>
      <c r="CB5" s="434" t="s">
        <v>96</v>
      </c>
      <c r="CC5" s="435"/>
      <c r="CD5" s="435"/>
      <c r="CE5" s="435"/>
      <c r="CF5" s="435"/>
      <c r="CG5" s="435"/>
      <c r="CH5" s="436"/>
      <c r="CI5" s="434" t="s">
        <v>97</v>
      </c>
      <c r="CJ5" s="435"/>
      <c r="CK5" s="435"/>
      <c r="CL5" s="435"/>
      <c r="CM5" s="435"/>
      <c r="CN5" s="435"/>
      <c r="CO5" s="436"/>
      <c r="CP5" s="434" t="s">
        <v>96</v>
      </c>
      <c r="CQ5" s="435"/>
      <c r="CR5" s="435"/>
      <c r="CS5" s="435"/>
      <c r="CT5" s="435"/>
      <c r="CU5" s="435"/>
      <c r="CV5" s="436"/>
      <c r="CW5" s="434" t="s">
        <v>97</v>
      </c>
      <c r="CX5" s="435"/>
      <c r="CY5" s="435"/>
      <c r="CZ5" s="435"/>
      <c r="DA5" s="435"/>
      <c r="DB5" s="435"/>
      <c r="DC5" s="436"/>
      <c r="DD5" s="434" t="s">
        <v>96</v>
      </c>
      <c r="DE5" s="435"/>
      <c r="DF5" s="435"/>
      <c r="DG5" s="435"/>
      <c r="DH5" s="435"/>
      <c r="DI5" s="435"/>
      <c r="DJ5" s="436"/>
      <c r="DK5" s="434" t="s">
        <v>97</v>
      </c>
      <c r="DL5" s="435"/>
      <c r="DM5" s="435"/>
      <c r="DN5" s="435"/>
      <c r="DO5" s="435"/>
      <c r="DP5" s="435"/>
      <c r="DQ5" s="436"/>
    </row>
    <row r="6" spans="1:121" ht="12.75" customHeight="1" x14ac:dyDescent="0.2">
      <c r="A6" s="159"/>
      <c r="B6" s="226"/>
      <c r="C6" s="457" t="s">
        <v>32</v>
      </c>
      <c r="D6" s="422" t="s">
        <v>33</v>
      </c>
      <c r="E6" s="422"/>
      <c r="F6" s="422"/>
      <c r="G6" s="422"/>
      <c r="H6" s="422"/>
      <c r="I6" s="423"/>
      <c r="J6" s="457" t="str">
        <f>C6</f>
        <v>סה"כ מספר תביעות</v>
      </c>
      <c r="K6" s="422" t="s">
        <v>33</v>
      </c>
      <c r="L6" s="422"/>
      <c r="M6" s="422"/>
      <c r="N6" s="422"/>
      <c r="O6" s="422"/>
      <c r="P6" s="423"/>
      <c r="Q6" s="457" t="str">
        <f>J6</f>
        <v>סה"כ מספר תביעות</v>
      </c>
      <c r="R6" s="422" t="s">
        <v>33</v>
      </c>
      <c r="S6" s="422"/>
      <c r="T6" s="422"/>
      <c r="U6" s="422"/>
      <c r="V6" s="422"/>
      <c r="W6" s="423"/>
      <c r="X6" s="457" t="str">
        <f>Q6</f>
        <v>סה"כ מספר תביעות</v>
      </c>
      <c r="Y6" s="422" t="s">
        <v>33</v>
      </c>
      <c r="Z6" s="422"/>
      <c r="AA6" s="422"/>
      <c r="AB6" s="422"/>
      <c r="AC6" s="422"/>
      <c r="AD6" s="423"/>
      <c r="AE6" s="457" t="str">
        <f>X6</f>
        <v>סה"כ מספר תביעות</v>
      </c>
      <c r="AF6" s="422" t="s">
        <v>33</v>
      </c>
      <c r="AG6" s="422"/>
      <c r="AH6" s="422"/>
      <c r="AI6" s="422"/>
      <c r="AJ6" s="422"/>
      <c r="AK6" s="423"/>
      <c r="AL6" s="457" t="str">
        <f>AE6</f>
        <v>סה"כ מספר תביעות</v>
      </c>
      <c r="AM6" s="422" t="s">
        <v>33</v>
      </c>
      <c r="AN6" s="422"/>
      <c r="AO6" s="422"/>
      <c r="AP6" s="422"/>
      <c r="AQ6" s="422"/>
      <c r="AR6" s="423"/>
      <c r="AS6" s="457" t="str">
        <f>AL6</f>
        <v>סה"כ מספר תביעות</v>
      </c>
      <c r="AT6" s="422" t="s">
        <v>33</v>
      </c>
      <c r="AU6" s="422"/>
      <c r="AV6" s="422"/>
      <c r="AW6" s="422"/>
      <c r="AX6" s="422"/>
      <c r="AY6" s="423"/>
      <c r="AZ6" s="457" t="str">
        <f>AS6</f>
        <v>סה"כ מספר תביעות</v>
      </c>
      <c r="BA6" s="422" t="s">
        <v>33</v>
      </c>
      <c r="BB6" s="422"/>
      <c r="BC6" s="422"/>
      <c r="BD6" s="422"/>
      <c r="BE6" s="422"/>
      <c r="BF6" s="423"/>
      <c r="BG6" s="457" t="str">
        <f>AZ6</f>
        <v>סה"כ מספר תביעות</v>
      </c>
      <c r="BH6" s="422" t="s">
        <v>33</v>
      </c>
      <c r="BI6" s="422"/>
      <c r="BJ6" s="422"/>
      <c r="BK6" s="422"/>
      <c r="BL6" s="422"/>
      <c r="BM6" s="423"/>
      <c r="BN6" s="457" t="str">
        <f>AZ6</f>
        <v>סה"כ מספר תביעות</v>
      </c>
      <c r="BO6" s="422" t="s">
        <v>33</v>
      </c>
      <c r="BP6" s="422"/>
      <c r="BQ6" s="422"/>
      <c r="BR6" s="422"/>
      <c r="BS6" s="422"/>
      <c r="BT6" s="423"/>
      <c r="BU6" s="457" t="str">
        <f>BG6</f>
        <v>סה"כ מספר תביעות</v>
      </c>
      <c r="BV6" s="422" t="s">
        <v>33</v>
      </c>
      <c r="BW6" s="422"/>
      <c r="BX6" s="422"/>
      <c r="BY6" s="422"/>
      <c r="BZ6" s="422"/>
      <c r="CA6" s="423"/>
      <c r="CB6" s="457" t="str">
        <f>BN6</f>
        <v>סה"כ מספר תביעות</v>
      </c>
      <c r="CC6" s="422" t="s">
        <v>33</v>
      </c>
      <c r="CD6" s="422"/>
      <c r="CE6" s="422"/>
      <c r="CF6" s="422"/>
      <c r="CG6" s="422"/>
      <c r="CH6" s="423"/>
      <c r="CI6" s="457" t="str">
        <f>BU6</f>
        <v>סה"כ מספר תביעות</v>
      </c>
      <c r="CJ6" s="422" t="s">
        <v>33</v>
      </c>
      <c r="CK6" s="422"/>
      <c r="CL6" s="422"/>
      <c r="CM6" s="422"/>
      <c r="CN6" s="422"/>
      <c r="CO6" s="423"/>
      <c r="CP6" s="457" t="str">
        <f>CB6</f>
        <v>סה"כ מספר תביעות</v>
      </c>
      <c r="CQ6" s="422" t="s">
        <v>33</v>
      </c>
      <c r="CR6" s="422"/>
      <c r="CS6" s="422"/>
      <c r="CT6" s="422"/>
      <c r="CU6" s="422"/>
      <c r="CV6" s="423"/>
      <c r="CW6" s="457" t="str">
        <f>CI6</f>
        <v>סה"כ מספר תביעות</v>
      </c>
      <c r="CX6" s="422" t="s">
        <v>33</v>
      </c>
      <c r="CY6" s="422"/>
      <c r="CZ6" s="422"/>
      <c r="DA6" s="422"/>
      <c r="DB6" s="422"/>
      <c r="DC6" s="423"/>
      <c r="DD6" s="457" t="str">
        <f>CP6</f>
        <v>סה"כ מספר תביעות</v>
      </c>
      <c r="DE6" s="422" t="s">
        <v>33</v>
      </c>
      <c r="DF6" s="422"/>
      <c r="DG6" s="422"/>
      <c r="DH6" s="422"/>
      <c r="DI6" s="422"/>
      <c r="DJ6" s="423"/>
      <c r="DK6" s="457" t="str">
        <f>CW6</f>
        <v>סה"כ מספר תביעות</v>
      </c>
      <c r="DL6" s="422" t="s">
        <v>33</v>
      </c>
      <c r="DM6" s="422"/>
      <c r="DN6" s="422"/>
      <c r="DO6" s="422"/>
      <c r="DP6" s="422"/>
      <c r="DQ6" s="423"/>
    </row>
    <row r="7" spans="1:121"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c r="AZ7" s="406"/>
      <c r="BA7" s="240" t="s">
        <v>493</v>
      </c>
      <c r="BB7" s="47" t="s">
        <v>494</v>
      </c>
      <c r="BC7" s="47" t="s">
        <v>392</v>
      </c>
      <c r="BD7" s="47" t="s">
        <v>393</v>
      </c>
      <c r="BE7" s="47" t="s">
        <v>394</v>
      </c>
      <c r="BF7" s="160" t="s">
        <v>41</v>
      </c>
      <c r="BG7" s="406"/>
      <c r="BH7" s="240" t="s">
        <v>493</v>
      </c>
      <c r="BI7" s="47" t="s">
        <v>494</v>
      </c>
      <c r="BJ7" s="47" t="s">
        <v>392</v>
      </c>
      <c r="BK7" s="47" t="s">
        <v>393</v>
      </c>
      <c r="BL7" s="47" t="s">
        <v>394</v>
      </c>
      <c r="BM7" s="160" t="s">
        <v>41</v>
      </c>
      <c r="BN7" s="406"/>
      <c r="BO7" s="240" t="s">
        <v>493</v>
      </c>
      <c r="BP7" s="47" t="s">
        <v>494</v>
      </c>
      <c r="BQ7" s="47" t="s">
        <v>392</v>
      </c>
      <c r="BR7" s="47" t="s">
        <v>393</v>
      </c>
      <c r="BS7" s="47" t="s">
        <v>394</v>
      </c>
      <c r="BT7" s="160" t="s">
        <v>41</v>
      </c>
      <c r="BU7" s="406"/>
      <c r="BV7" s="240" t="s">
        <v>493</v>
      </c>
      <c r="BW7" s="47" t="s">
        <v>494</v>
      </c>
      <c r="BX7" s="47" t="s">
        <v>392</v>
      </c>
      <c r="BY7" s="47" t="s">
        <v>393</v>
      </c>
      <c r="BZ7" s="47" t="s">
        <v>394</v>
      </c>
      <c r="CA7" s="160" t="s">
        <v>41</v>
      </c>
      <c r="CB7" s="406"/>
      <c r="CC7" s="240" t="s">
        <v>493</v>
      </c>
      <c r="CD7" s="47" t="s">
        <v>494</v>
      </c>
      <c r="CE7" s="47" t="s">
        <v>392</v>
      </c>
      <c r="CF7" s="47" t="s">
        <v>393</v>
      </c>
      <c r="CG7" s="47" t="s">
        <v>394</v>
      </c>
      <c r="CH7" s="160" t="s">
        <v>41</v>
      </c>
      <c r="CI7" s="406"/>
      <c r="CJ7" s="240" t="s">
        <v>493</v>
      </c>
      <c r="CK7" s="47" t="s">
        <v>494</v>
      </c>
      <c r="CL7" s="47" t="s">
        <v>392</v>
      </c>
      <c r="CM7" s="47" t="s">
        <v>393</v>
      </c>
      <c r="CN7" s="47" t="s">
        <v>394</v>
      </c>
      <c r="CO7" s="160" t="s">
        <v>41</v>
      </c>
      <c r="CP7" s="406"/>
      <c r="CQ7" s="240" t="s">
        <v>493</v>
      </c>
      <c r="CR7" s="47" t="s">
        <v>494</v>
      </c>
      <c r="CS7" s="47" t="s">
        <v>392</v>
      </c>
      <c r="CT7" s="47" t="s">
        <v>393</v>
      </c>
      <c r="CU7" s="47" t="s">
        <v>394</v>
      </c>
      <c r="CV7" s="160" t="s">
        <v>41</v>
      </c>
      <c r="CW7" s="406"/>
      <c r="CX7" s="240" t="s">
        <v>493</v>
      </c>
      <c r="CY7" s="47" t="s">
        <v>494</v>
      </c>
      <c r="CZ7" s="47" t="s">
        <v>392</v>
      </c>
      <c r="DA7" s="47" t="s">
        <v>393</v>
      </c>
      <c r="DB7" s="47" t="s">
        <v>394</v>
      </c>
      <c r="DC7" s="160" t="s">
        <v>41</v>
      </c>
      <c r="DD7" s="406"/>
      <c r="DE7" s="240" t="s">
        <v>493</v>
      </c>
      <c r="DF7" s="47" t="s">
        <v>494</v>
      </c>
      <c r="DG7" s="47" t="s">
        <v>392</v>
      </c>
      <c r="DH7" s="47" t="s">
        <v>393</v>
      </c>
      <c r="DI7" s="47" t="s">
        <v>394</v>
      </c>
      <c r="DJ7" s="160" t="s">
        <v>41</v>
      </c>
      <c r="DK7" s="406"/>
      <c r="DL7" s="240" t="s">
        <v>493</v>
      </c>
      <c r="DM7" s="47" t="s">
        <v>494</v>
      </c>
      <c r="DN7" s="47" t="s">
        <v>392</v>
      </c>
      <c r="DO7" s="47" t="s">
        <v>393</v>
      </c>
      <c r="DP7" s="47" t="s">
        <v>394</v>
      </c>
      <c r="DQ7" s="160" t="s">
        <v>41</v>
      </c>
    </row>
    <row r="8" spans="1:12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1" t="s">
        <v>179</v>
      </c>
      <c r="C31" s="454" t="s">
        <v>87</v>
      </c>
      <c r="D31" s="455"/>
      <c r="E31" s="455"/>
      <c r="F31" s="455"/>
      <c r="G31" s="455"/>
      <c r="H31" s="455"/>
      <c r="I31" s="456"/>
      <c r="J31" s="454" t="s">
        <v>88</v>
      </c>
      <c r="K31" s="455"/>
      <c r="L31" s="455"/>
      <c r="M31" s="455"/>
      <c r="N31" s="455"/>
      <c r="O31" s="455"/>
      <c r="P31" s="456"/>
      <c r="Q31" s="454" t="s">
        <v>89</v>
      </c>
      <c r="R31" s="455"/>
      <c r="S31" s="455"/>
      <c r="T31" s="455"/>
      <c r="U31" s="455"/>
      <c r="V31" s="455"/>
      <c r="W31" s="456"/>
      <c r="X31" s="454" t="s">
        <v>90</v>
      </c>
      <c r="Y31" s="455"/>
      <c r="Z31" s="455"/>
      <c r="AA31" s="455"/>
      <c r="AB31" s="455"/>
      <c r="AC31" s="455"/>
      <c r="AD31" s="456"/>
      <c r="AE31" s="454" t="s">
        <v>91</v>
      </c>
      <c r="AF31" s="455"/>
      <c r="AG31" s="455"/>
      <c r="AH31" s="455"/>
      <c r="AI31" s="455"/>
      <c r="AJ31" s="455"/>
      <c r="AK31" s="456"/>
      <c r="AL31" s="454" t="s">
        <v>92</v>
      </c>
      <c r="AM31" s="455"/>
      <c r="AN31" s="455"/>
      <c r="AO31" s="455"/>
      <c r="AP31" s="455"/>
      <c r="AQ31" s="455"/>
      <c r="AR31" s="456"/>
      <c r="AS31" s="454" t="s">
        <v>93</v>
      </c>
      <c r="AT31" s="455"/>
      <c r="AU31" s="455"/>
      <c r="AV31" s="455"/>
      <c r="AW31" s="455"/>
      <c r="AX31" s="455"/>
      <c r="AY31" s="456"/>
      <c r="AZ31" s="454" t="s">
        <v>94</v>
      </c>
      <c r="BA31" s="455"/>
      <c r="BB31" s="455"/>
      <c r="BC31" s="455"/>
      <c r="BD31" s="455"/>
      <c r="BE31" s="455"/>
      <c r="BF31" s="456"/>
      <c r="BG31" s="454" t="s">
        <v>95</v>
      </c>
      <c r="BH31" s="455"/>
      <c r="BI31" s="455"/>
      <c r="BJ31" s="455"/>
      <c r="BK31" s="455"/>
      <c r="BL31" s="455"/>
      <c r="BM31" s="456"/>
      <c r="BN31" s="279"/>
      <c r="BO31" s="279"/>
      <c r="BP31" s="279"/>
      <c r="BQ31" s="279"/>
      <c r="BR31" s="279"/>
      <c r="BS31" s="173"/>
    </row>
    <row r="32" spans="1:121"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3"/>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2020</v>
      </c>
      <c r="F3" s="121">
        <f>E3-1</f>
        <v>-1</v>
      </c>
    </row>
    <row r="4" spans="1:77" x14ac:dyDescent="0.2">
      <c r="B4" s="182" t="s">
        <v>423</v>
      </c>
    </row>
    <row r="5" spans="1:77" ht="13.5" thickBot="1" x14ac:dyDescent="0.25"/>
    <row r="6" spans="1:77" x14ac:dyDescent="0.2">
      <c r="A6" s="269"/>
      <c r="B6" s="451" t="s">
        <v>179</v>
      </c>
      <c r="C6" s="445"/>
      <c r="D6" s="446"/>
      <c r="E6" s="454" t="s">
        <v>87</v>
      </c>
      <c r="F6" s="455"/>
      <c r="G6" s="455"/>
      <c r="H6" s="455"/>
      <c r="I6" s="455"/>
      <c r="J6" s="455"/>
      <c r="K6" s="456"/>
      <c r="L6" s="454" t="s">
        <v>88</v>
      </c>
      <c r="M6" s="455"/>
      <c r="N6" s="455"/>
      <c r="O6" s="455"/>
      <c r="P6" s="455"/>
      <c r="Q6" s="455"/>
      <c r="R6" s="456"/>
      <c r="S6" s="454" t="s">
        <v>89</v>
      </c>
      <c r="T6" s="455"/>
      <c r="U6" s="455"/>
      <c r="V6" s="455"/>
      <c r="W6" s="455"/>
      <c r="X6" s="455"/>
      <c r="Y6" s="456"/>
      <c r="Z6" s="454" t="s">
        <v>90</v>
      </c>
      <c r="AA6" s="455"/>
      <c r="AB6" s="455"/>
      <c r="AC6" s="455"/>
      <c r="AD6" s="455"/>
      <c r="AE6" s="455"/>
      <c r="AF6" s="456"/>
      <c r="AG6" s="454" t="s">
        <v>91</v>
      </c>
      <c r="AH6" s="455"/>
      <c r="AI6" s="455"/>
      <c r="AJ6" s="455"/>
      <c r="AK6" s="455"/>
      <c r="AL6" s="455"/>
      <c r="AM6" s="456"/>
      <c r="AN6" s="454" t="s">
        <v>92</v>
      </c>
      <c r="AO6" s="455"/>
      <c r="AP6" s="455"/>
      <c r="AQ6" s="455"/>
      <c r="AR6" s="455"/>
      <c r="AS6" s="455"/>
      <c r="AT6" s="456"/>
      <c r="AU6" s="454" t="s">
        <v>93</v>
      </c>
      <c r="AV6" s="455"/>
      <c r="AW6" s="455"/>
      <c r="AX6" s="455"/>
      <c r="AY6" s="455"/>
      <c r="AZ6" s="455"/>
      <c r="BA6" s="456"/>
      <c r="BB6" s="454" t="s">
        <v>94</v>
      </c>
      <c r="BC6" s="455"/>
      <c r="BD6" s="455"/>
      <c r="BE6" s="455"/>
      <c r="BF6" s="455"/>
      <c r="BG6" s="455"/>
      <c r="BH6" s="456"/>
      <c r="BI6" s="454" t="s">
        <v>95</v>
      </c>
      <c r="BJ6" s="455"/>
      <c r="BK6" s="455"/>
      <c r="BL6" s="455"/>
      <c r="BM6" s="455"/>
      <c r="BN6" s="455"/>
      <c r="BO6" s="456"/>
      <c r="BP6" s="279"/>
      <c r="BQ6" s="279"/>
      <c r="BR6" s="279"/>
      <c r="BS6" s="279"/>
      <c r="BT6" s="279"/>
      <c r="BU6" s="173"/>
    </row>
    <row r="7" spans="1:77" ht="25.5" customHeight="1" x14ac:dyDescent="0.2">
      <c r="A7" s="270"/>
      <c r="B7" s="452"/>
      <c r="C7" s="447"/>
      <c r="D7" s="448"/>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3"/>
      <c r="C8" s="449"/>
      <c r="D8" s="450"/>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2" t="s">
        <v>498</v>
      </c>
      <c r="C10" s="443"/>
      <c r="D10" s="444"/>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42" t="s">
        <v>497</v>
      </c>
      <c r="C11" s="443"/>
      <c r="D11" s="444"/>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9"/>
      <c r="C26" s="439"/>
      <c r="D26" s="439"/>
      <c r="E26" s="263"/>
      <c r="F26" s="263"/>
      <c r="G26" s="263"/>
      <c r="H26" s="263"/>
      <c r="I26" s="263"/>
      <c r="J26" s="263"/>
      <c r="K26" s="263"/>
    </row>
    <row r="27" spans="1:73" x14ac:dyDescent="0.2">
      <c r="A27" s="263"/>
      <c r="B27" s="440"/>
      <c r="C27" s="440"/>
      <c r="D27" s="440"/>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1"/>
      <c r="D29" s="441"/>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אינפיניטי גמל בע"מ</v>
      </c>
    </row>
    <row r="3" spans="1:39" ht="15.75" x14ac:dyDescent="0.25">
      <c r="B3" s="183" t="str">
        <f>CONCATENATE(הוראות!Z13,הוראות!F13)</f>
        <v>הנתונים ביחידות בודדות לשנת 2020</v>
      </c>
    </row>
    <row r="4" spans="1:39" ht="12.75" customHeight="1" x14ac:dyDescent="0.2">
      <c r="B4" s="182" t="s">
        <v>423</v>
      </c>
      <c r="C4" s="431" t="s">
        <v>140</v>
      </c>
      <c r="D4" s="432"/>
      <c r="E4" s="432"/>
      <c r="F4" s="432"/>
      <c r="G4" s="432"/>
      <c r="H4" s="432"/>
      <c r="I4" s="432"/>
      <c r="J4" s="432"/>
      <c r="K4" s="432"/>
      <c r="L4" s="432"/>
      <c r="M4" s="432"/>
      <c r="N4" s="432"/>
      <c r="O4" s="432"/>
      <c r="P4" s="433"/>
      <c r="Q4" s="431" t="s">
        <v>141</v>
      </c>
      <c r="R4" s="432"/>
      <c r="S4" s="432"/>
      <c r="T4" s="432"/>
      <c r="U4" s="432"/>
      <c r="V4" s="432"/>
      <c r="W4" s="432"/>
      <c r="X4" s="432"/>
      <c r="Y4" s="432"/>
      <c r="Z4" s="432"/>
      <c r="AA4" s="432"/>
      <c r="AB4" s="432"/>
      <c r="AC4" s="432"/>
      <c r="AD4" s="433"/>
      <c r="AE4" s="424" t="s">
        <v>142</v>
      </c>
      <c r="AF4" s="425"/>
      <c r="AG4" s="425"/>
      <c r="AH4" s="425"/>
      <c r="AI4" s="425"/>
      <c r="AJ4" s="425"/>
      <c r="AK4" s="426"/>
    </row>
    <row r="5" spans="1:39" x14ac:dyDescent="0.2">
      <c r="B5" s="159"/>
      <c r="C5" s="460" t="s">
        <v>96</v>
      </c>
      <c r="D5" s="435"/>
      <c r="E5" s="435"/>
      <c r="F5" s="435"/>
      <c r="G5" s="435"/>
      <c r="H5" s="435"/>
      <c r="I5" s="436"/>
      <c r="J5" s="460" t="s">
        <v>97</v>
      </c>
      <c r="K5" s="435"/>
      <c r="L5" s="435"/>
      <c r="M5" s="435"/>
      <c r="N5" s="435"/>
      <c r="O5" s="435"/>
      <c r="P5" s="436"/>
      <c r="Q5" s="460" t="s">
        <v>96</v>
      </c>
      <c r="R5" s="435"/>
      <c r="S5" s="435"/>
      <c r="T5" s="435"/>
      <c r="U5" s="435"/>
      <c r="V5" s="435"/>
      <c r="W5" s="436"/>
      <c r="X5" s="460" t="s">
        <v>97</v>
      </c>
      <c r="Y5" s="435"/>
      <c r="Z5" s="435"/>
      <c r="AA5" s="435"/>
      <c r="AB5" s="435"/>
      <c r="AC5" s="435"/>
      <c r="AD5" s="436"/>
      <c r="AE5" s="459"/>
      <c r="AF5" s="429"/>
      <c r="AG5" s="429"/>
      <c r="AH5" s="429"/>
      <c r="AI5" s="429"/>
      <c r="AJ5" s="429"/>
      <c r="AK5" s="430"/>
    </row>
    <row r="6" spans="1:39" ht="12.75" customHeight="1" x14ac:dyDescent="0.2">
      <c r="A6" s="159"/>
      <c r="B6" s="159"/>
      <c r="C6" s="458" t="s">
        <v>32</v>
      </c>
      <c r="D6" s="422" t="s">
        <v>33</v>
      </c>
      <c r="E6" s="422"/>
      <c r="F6" s="422"/>
      <c r="G6" s="422"/>
      <c r="H6" s="422"/>
      <c r="I6" s="423"/>
      <c r="J6" s="458" t="str">
        <f>C6</f>
        <v>סה"כ מספר תביעות</v>
      </c>
      <c r="K6" s="422" t="s">
        <v>33</v>
      </c>
      <c r="L6" s="422"/>
      <c r="M6" s="422"/>
      <c r="N6" s="422"/>
      <c r="O6" s="422"/>
      <c r="P6" s="423"/>
      <c r="Q6" s="458" t="str">
        <f>C6</f>
        <v>סה"כ מספר תביעות</v>
      </c>
      <c r="R6" s="422" t="s">
        <v>33</v>
      </c>
      <c r="S6" s="422"/>
      <c r="T6" s="422"/>
      <c r="U6" s="422"/>
      <c r="V6" s="422"/>
      <c r="W6" s="423"/>
      <c r="X6" s="458" t="str">
        <f>Q6</f>
        <v>סה"כ מספר תביעות</v>
      </c>
      <c r="Y6" s="422" t="s">
        <v>33</v>
      </c>
      <c r="Z6" s="422"/>
      <c r="AA6" s="422"/>
      <c r="AB6" s="422"/>
      <c r="AC6" s="422"/>
      <c r="AD6" s="423"/>
      <c r="AE6" s="458" t="str">
        <f>X6</f>
        <v>סה"כ מספר תביעות</v>
      </c>
      <c r="AF6" s="422" t="s">
        <v>33</v>
      </c>
      <c r="AG6" s="422"/>
      <c r="AH6" s="422"/>
      <c r="AI6" s="422"/>
      <c r="AJ6" s="422"/>
      <c r="AK6" s="423"/>
    </row>
    <row r="7" spans="1:39"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row>
    <row r="8" spans="1:39" ht="12.75" customHeight="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1" t="s">
        <v>179</v>
      </c>
      <c r="C31" s="454" t="s">
        <v>140</v>
      </c>
      <c r="D31" s="455"/>
      <c r="E31" s="455"/>
      <c r="F31" s="455"/>
      <c r="G31" s="455"/>
      <c r="H31" s="455"/>
      <c r="I31" s="456"/>
      <c r="J31" s="454" t="s">
        <v>141</v>
      </c>
      <c r="K31" s="455"/>
      <c r="L31" s="455"/>
      <c r="M31" s="455"/>
      <c r="N31" s="455"/>
      <c r="O31" s="455"/>
      <c r="P31" s="456"/>
      <c r="Q31" s="454" t="s">
        <v>142</v>
      </c>
      <c r="R31" s="455"/>
      <c r="S31" s="455"/>
      <c r="T31" s="455"/>
      <c r="U31" s="455"/>
      <c r="V31" s="455"/>
      <c r="W31" s="456"/>
    </row>
    <row r="32" spans="1:37"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3"/>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אינפיניטי גמל בע"מ</v>
      </c>
    </row>
    <row r="3" spans="1:28" ht="12.75" customHeight="1" x14ac:dyDescent="0.3">
      <c r="A3" s="268"/>
      <c r="B3" s="183" t="str">
        <f>CONCATENATE(הוראות!Z13,הוראות!F13)</f>
        <v>הנתונים ביחידות בודדות לשנת 2020</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1" t="s">
        <v>179</v>
      </c>
      <c r="C7" s="445"/>
      <c r="D7" s="445"/>
      <c r="E7" s="454" t="s">
        <v>140</v>
      </c>
      <c r="F7" s="455"/>
      <c r="G7" s="455"/>
      <c r="H7" s="455"/>
      <c r="I7" s="455"/>
      <c r="J7" s="455"/>
      <c r="K7" s="456"/>
      <c r="L7" s="454" t="s">
        <v>141</v>
      </c>
      <c r="M7" s="455"/>
      <c r="N7" s="455"/>
      <c r="O7" s="455"/>
      <c r="P7" s="455"/>
      <c r="Q7" s="455"/>
      <c r="R7" s="456"/>
      <c r="S7" s="454" t="s">
        <v>142</v>
      </c>
      <c r="T7" s="455"/>
      <c r="U7" s="455"/>
      <c r="V7" s="455"/>
      <c r="W7" s="455"/>
      <c r="X7" s="455"/>
      <c r="Y7" s="456"/>
    </row>
    <row r="8" spans="1:28" ht="25.5" customHeight="1" x14ac:dyDescent="0.2">
      <c r="A8" s="270"/>
      <c r="B8" s="447"/>
      <c r="C8" s="447"/>
      <c r="D8" s="447"/>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9"/>
      <c r="C9" s="449"/>
      <c r="D9" s="449"/>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2" t="s">
        <v>73</v>
      </c>
      <c r="C10" s="473"/>
      <c r="D10" s="473"/>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2" t="s">
        <v>498</v>
      </c>
      <c r="C11" s="443"/>
      <c r="D11" s="444"/>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42" t="s">
        <v>497</v>
      </c>
      <c r="C12" s="443"/>
      <c r="D12" s="444"/>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7" t="s">
        <v>184</v>
      </c>
      <c r="C17" s="468"/>
      <c r="D17" s="468"/>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9" t="s">
        <v>76</v>
      </c>
      <c r="C18" s="470"/>
      <c r="D18" s="471"/>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9" t="s">
        <v>77</v>
      </c>
      <c r="C19" s="470"/>
      <c r="D19" s="471"/>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1" t="s">
        <v>82</v>
      </c>
      <c r="C20" s="462"/>
      <c r="D20" s="462"/>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4" t="s">
        <v>444</v>
      </c>
      <c r="C21" s="475"/>
      <c r="D21" s="476"/>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9" t="s">
        <v>76</v>
      </c>
      <c r="C22" s="470"/>
      <c r="D22" s="471"/>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9" t="s">
        <v>77</v>
      </c>
      <c r="C23" s="470"/>
      <c r="D23" s="471"/>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9" t="s">
        <v>84</v>
      </c>
      <c r="C24" s="470"/>
      <c r="D24" s="471"/>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1" t="s">
        <v>85</v>
      </c>
      <c r="C25" s="462"/>
      <c r="D25" s="463"/>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4" t="s">
        <v>86</v>
      </c>
      <c r="C26" s="465"/>
      <c r="D26" s="466"/>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9"/>
      <c r="C27" s="439"/>
      <c r="D27" s="439"/>
    </row>
    <row r="28" spans="1:25" x14ac:dyDescent="0.2">
      <c r="A28" s="263"/>
      <c r="B28" s="440"/>
      <c r="C28" s="440"/>
      <c r="D28" s="440"/>
    </row>
    <row r="29" spans="1:25" x14ac:dyDescent="0.2">
      <c r="A29" s="262"/>
      <c r="B29" s="437"/>
      <c r="C29" s="437"/>
      <c r="D29" s="437"/>
    </row>
    <row r="30" spans="1:25" x14ac:dyDescent="0.2">
      <c r="A30" s="277"/>
      <c r="B30" s="438"/>
      <c r="C30" s="441"/>
      <c r="D30" s="441"/>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a46656d4-8850-49b3-aebd-68bd05f7f43d"/>
    <ds:schemaRef ds:uri="http://purl.org/dc/elements/1.1/"/>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Ella Schreck</cp:lastModifiedBy>
  <cp:lastPrinted>2016-06-28T14:16:06Z</cp:lastPrinted>
  <dcterms:created xsi:type="dcterms:W3CDTF">2012-03-26T09:12:08Z</dcterms:created>
  <dcterms:modified xsi:type="dcterms:W3CDTF">2021-05-31T12:43:44Z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